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75" yWindow="-15" windowWidth="24240" windowHeight="12510" activeTab="4"/>
  </bookViews>
  <sheets>
    <sheet name="Приложение 1" sheetId="1" r:id="rId1"/>
    <sheet name="Приложение 2" sheetId="2" r:id="rId2"/>
    <sheet name="Приложение 3" sheetId="4" r:id="rId3"/>
    <sheet name="Приложение 4" sheetId="7" r:id="rId4"/>
    <sheet name="Приложение 5" sheetId="5" r:id="rId5"/>
    <sheet name="Приложение 6" sheetId="6" r:id="rId6"/>
    <sheet name="Расшифровка мероприятий" sheetId="3" r:id="rId7"/>
  </sheets>
  <definedNames>
    <definedName name="_Num2">"#ref!"</definedName>
    <definedName name="_xlnm._FilterDatabase" localSheetId="4" hidden="1">'Приложение 5'!$A$6:$T$84</definedName>
    <definedName name="AES">"#ref!"</definedName>
    <definedName name="AOE">"#ref!"</definedName>
    <definedName name="aрф1">"#ref!"</definedName>
    <definedName name="aрф2">"#ref!"</definedName>
    <definedName name="aрф3">"#ref!"</definedName>
    <definedName name="aрф4">"#ref!"</definedName>
    <definedName name="aрф5">"#ref!"</definedName>
    <definedName name="aухф6">"#ref!"</definedName>
    <definedName name="aухф7">"#ref!"</definedName>
    <definedName name="BALEE_FLOAD">"#ref!"</definedName>
    <definedName name="BALM_FLOAD">"#ref!"</definedName>
    <definedName name="Bгнтi">"#ref!"</definedName>
    <definedName name="Bпвкi">"#ref!"</definedName>
    <definedName name="Bсжi">"#ref!"</definedName>
    <definedName name="Bслi">"#ref!"</definedName>
    <definedName name="Contents">"#ref!"</definedName>
    <definedName name="CUR_VER">#N/A</definedName>
    <definedName name="DaNet">#N/A</definedName>
    <definedName name="DATA">"#ref!"</definedName>
    <definedName name="DATE">"#ref!"</definedName>
    <definedName name="Daф1">"#ref!"</definedName>
    <definedName name="Daф2">"#ref!"</definedName>
    <definedName name="Daф3">"#ref!"</definedName>
    <definedName name="Daф4">"#ref!"</definedName>
    <definedName name="Daф5">"#ref!"</definedName>
    <definedName name="DOC">"#ref!"</definedName>
    <definedName name="Down_range">"#ref!"</definedName>
    <definedName name="Dоф1">"#ref!"</definedName>
    <definedName name="Dоф2">"#ref!"</definedName>
    <definedName name="Dоф3">"#ref!"</definedName>
    <definedName name="Dпе1">"#ref!"</definedName>
    <definedName name="Dпе2">"#ref!"</definedName>
    <definedName name="Dпе3">"#ref!"</definedName>
    <definedName name="Dпе4">"#ref!"</definedName>
    <definedName name="Dпе5">"#ref!"</definedName>
    <definedName name="Dпоф1">"#ref!"</definedName>
    <definedName name="Dпоф2">"#ref!"</definedName>
    <definedName name="Dпоф3">"#ref!"</definedName>
    <definedName name="Dроуi">"#ref!"</definedName>
    <definedName name="ESO_ET">"#ref!"</definedName>
    <definedName name="ESOcom">"#ref!"</definedName>
    <definedName name="F9_SC_4">#N/A</definedName>
    <definedName name="F9_SC_5">#N/A</definedName>
    <definedName name="F9_SC_6">#N/A</definedName>
    <definedName name="FUEL">"#ref!"</definedName>
    <definedName name="GES">"#ref!"</definedName>
    <definedName name="GES_DATA">"#ref!"</definedName>
    <definedName name="GES_LIST">"#ref!"</definedName>
    <definedName name="GES3_DATA">"#ref!"</definedName>
    <definedName name="GRES">"#ref!"</definedName>
    <definedName name="GRES_DATA">"#ref!"</definedName>
    <definedName name="GRES_LIST">"#ref!"</definedName>
    <definedName name="Gвпуi">"#ref!"</definedName>
    <definedName name="Gневi">"#ref!"</definedName>
    <definedName name="Gпв1">"#ref!"</definedName>
    <definedName name="Gпв2">"#ref!"</definedName>
    <definedName name="Gпв3">"#ref!"</definedName>
    <definedName name="Gпв4">"#ref!"</definedName>
    <definedName name="Gпв5">"#ref!"</definedName>
    <definedName name="Gпвк1">"#ref!"</definedName>
    <definedName name="Gпвк2">"#ref!"</definedName>
    <definedName name="Gппi">"#ref!"</definedName>
    <definedName name="Gпр1">"#ref!"</definedName>
    <definedName name="Gпр2">"#ref!"</definedName>
    <definedName name="Gпр3">"#ref!"</definedName>
    <definedName name="Gпр4">"#ref!"</definedName>
    <definedName name="Gпр5">"#ref!"</definedName>
    <definedName name="Gсеткi">"#ref!"</definedName>
    <definedName name="Gсетмi">"#ref!"</definedName>
    <definedName name="H?Address">"#ref!"</definedName>
    <definedName name="H?Description">"#ref!"</definedName>
    <definedName name="H?EntityName">"#ref!"</definedName>
    <definedName name="H?Name">"#ref!"</definedName>
    <definedName name="H?OKATO">"#ref!"</definedName>
    <definedName name="H?OKFS">"#ref!"</definedName>
    <definedName name="H?OKOGU">"#ref!"</definedName>
    <definedName name="H?OKONX">"#ref!"</definedName>
    <definedName name="H?OKOPF">"#ref!"</definedName>
    <definedName name="H?OKPO">"#ref!"</definedName>
    <definedName name="H?OKVD">"#ref!"</definedName>
    <definedName name="H?Period">"#ref!"</definedName>
    <definedName name="H?Table">"#ref!"</definedName>
    <definedName name="H?Title">"#ref!"</definedName>
    <definedName name="Helper_ТЭС_Котельные">#N/A</definedName>
    <definedName name="INN">"#ref!"</definedName>
    <definedName name="MO">"#ref!"</definedName>
    <definedName name="MONTH">"#ref!"</definedName>
    <definedName name="NOM">"#ref!"</definedName>
    <definedName name="NSRF">"#ref!"</definedName>
    <definedName name="Num">"#ref!"</definedName>
    <definedName name="nпусн1">"#ref!"</definedName>
    <definedName name="nпусн2">"#ref!"</definedName>
    <definedName name="nпусн3">"#ref!"</definedName>
    <definedName name="nпусф1">"#ref!"</definedName>
    <definedName name="nпусф2">"#ref!"</definedName>
    <definedName name="nпусф3">"#ref!"</definedName>
    <definedName name="nрасн1">"#ref!"</definedName>
    <definedName name="nрасн2">"#ref!"</definedName>
    <definedName name="nрасн3">"#ref!"</definedName>
    <definedName name="nрасн4">"#ref!"</definedName>
    <definedName name="nрасн5">"#ref!"</definedName>
    <definedName name="nрасф1">"#ref!"</definedName>
    <definedName name="nрасф2">"#ref!"</definedName>
    <definedName name="nрасф3">"#ref!"</definedName>
    <definedName name="nрасф4">"#ref!"</definedName>
    <definedName name="nрасф5">"#ref!"</definedName>
    <definedName name="OKTMO">"#ref!"</definedName>
    <definedName name="ORE">"#ref!"</definedName>
    <definedName name="Org_list">"#ref!"</definedName>
    <definedName name="OTH_DATA">"#ref!"</definedName>
    <definedName name="OTH_LIST">"#ref!"</definedName>
    <definedName name="P1_SCOPE_16_PRT">#N/A</definedName>
    <definedName name="P1_SCOPE_17_PRT">#N/A</definedName>
    <definedName name="P1_SCOPE_4_PRT">#N/A</definedName>
    <definedName name="P1_SCOPE_5_PRT">#N/A</definedName>
    <definedName name="P1_SCOPE_F1_PRT">#N/A</definedName>
    <definedName name="P1_SCOPE_F2_PRT">#N/A</definedName>
    <definedName name="P1_SCOPE_PER_PRT">#N/A</definedName>
    <definedName name="P1_T17?L4">#N/A</definedName>
    <definedName name="P1_T17?unit?РУБ.ГКАЛ">#N/A</definedName>
    <definedName name="P1_T17?unit?ТГКАЛ">#N/A</definedName>
    <definedName name="P1_T17_Protection">#N/A</definedName>
    <definedName name="P1_T20_Protection">#N/A</definedName>
    <definedName name="P1_T21_Protection">#N/A</definedName>
    <definedName name="P1_T23_Protection">#N/A</definedName>
    <definedName name="P1_T25_protection">#N/A</definedName>
    <definedName name="P1_T26_Protection">#N/A</definedName>
    <definedName name="P1_T27_Protection">#N/A</definedName>
    <definedName name="P1_T28?axis?R?ПЭ">#N/A</definedName>
    <definedName name="P1_T28?axis?R?ПЭ?">#N/A</definedName>
    <definedName name="P1_T28?Data">#N/A</definedName>
    <definedName name="P1_T28_Protection">#N/A</definedName>
    <definedName name="P1_T4_Protect">#N/A</definedName>
    <definedName name="P10_T28_Protection">#N/A</definedName>
    <definedName name="P11_T28_Protection">#N/A</definedName>
    <definedName name="P12_T28_Protection">(P1_T28_Protection,P2_T28_Protection,P3_T28_Protection,P4_T28_Protection,P5_T28_Protection,P6_T28_Protection,P7_T28_Protection,P8_T28_Protection)</definedName>
    <definedName name="P2_SCOPE_16_PRT">#N/A</definedName>
    <definedName name="P2_SCOPE_4_PRT">#N/A</definedName>
    <definedName name="P2_SCOPE_5_PRT">#N/A</definedName>
    <definedName name="P2_SCOPE_F1_PRT">#N/A</definedName>
    <definedName name="P2_SCOPE_F2_PRT">#N/A</definedName>
    <definedName name="P2_SCOPE_PER_PRT">#N/A</definedName>
    <definedName name="P2_T17?L4">#N/A</definedName>
    <definedName name="P2_T17?unit?РУБ.ГКАЛ">#N/A</definedName>
    <definedName name="P2_T17?unit?ТГКАЛ">#N/A</definedName>
    <definedName name="P2_T17_Protection">#N/A</definedName>
    <definedName name="P2_T21_Protection">#N/A</definedName>
    <definedName name="P2_T25_protection">#N/A</definedName>
    <definedName name="P2_T26_Protection">#N/A</definedName>
    <definedName name="P2_T27_Protection">#N/A</definedName>
    <definedName name="P2_T28?axis?R?ПЭ">#N/A</definedName>
    <definedName name="P2_T28?axis?R?ПЭ?">#N/A</definedName>
    <definedName name="P2_T28_Protection">#N/A</definedName>
    <definedName name="P2_T4_Protect">#N/A</definedName>
    <definedName name="P3_SCOPE_F1_PRT">#N/A</definedName>
    <definedName name="P3_SCOPE_PER_PRT">#N/A</definedName>
    <definedName name="P3_T17_Protection">#N/A</definedName>
    <definedName name="P3_T21_Protection">#N/A</definedName>
    <definedName name="P3_T27_Protection">#N/A</definedName>
    <definedName name="P3_T28?axis?R?ПЭ">#N/A</definedName>
    <definedName name="P3_T28?axis?R?ПЭ?">#N/A</definedName>
    <definedName name="P3_T28_Protection">#N/A</definedName>
    <definedName name="P4_SCOPE_F1_PRT">#N/A</definedName>
    <definedName name="P4_SCOPE_PER_PRT">#N/A</definedName>
    <definedName name="P4_T17_Protection">#N/A</definedName>
    <definedName name="P4_T28?axis?R?ПЭ">#N/A</definedName>
    <definedName name="P4_T28?axis?R?ПЭ?">#N/A</definedName>
    <definedName name="P4_T28_Protection">#N/A</definedName>
    <definedName name="P5_SCOPE_PER_PRT">#N/A</definedName>
    <definedName name="P5_T17_Protection">#N/A</definedName>
    <definedName name="P5_T28?axis?R?ПЭ">#N/A</definedName>
    <definedName name="P5_T28?axis?R?ПЭ?">#N/A</definedName>
    <definedName name="P5_T28_Protection">#N/A</definedName>
    <definedName name="P6_SCOPE_PER_PRT">#N/A</definedName>
    <definedName name="P6_T17_Protection">#N/A</definedName>
    <definedName name="P6_T2.1?Protection">#N/A</definedName>
    <definedName name="P6_T28?axis?R?ПЭ">#N/A</definedName>
    <definedName name="P6_T28?axis?R?ПЭ?">#N/A</definedName>
    <definedName name="P6_T28_Protection">#N/A</definedName>
    <definedName name="P7_SCOPE_PER_PRT">#N/A</definedName>
    <definedName name="P7_T28_Protection">#N/A</definedName>
    <definedName name="P8_SCOPE_PER_PRT">#N/A</definedName>
    <definedName name="P8_T28_Protection">#N/A</definedName>
    <definedName name="P9_T28_Protection">#N/A</definedName>
    <definedName name="PER_ET">"#ref!"</definedName>
    <definedName name="pбар1">"#ref!"</definedName>
    <definedName name="pбар2">"#ref!"</definedName>
    <definedName name="pбар3">"#ref!"</definedName>
    <definedName name="pбар4">"#ref!"</definedName>
    <definedName name="pбар5">"#ref!"</definedName>
    <definedName name="pо1">"#ref!"</definedName>
    <definedName name="pо2">"#ref!"</definedName>
    <definedName name="pо3">"#ref!"</definedName>
    <definedName name="pпе1">"#ref!"</definedName>
    <definedName name="pпе2">"#ref!"</definedName>
    <definedName name="pпе3">"#ref!"</definedName>
    <definedName name="pпе4">"#ref!"</definedName>
    <definedName name="pпе5">"#ref!"</definedName>
    <definedName name="pпо1">"#ref!"</definedName>
    <definedName name="pпо2">"#ref!"</definedName>
    <definedName name="pпо3">"#ref!"</definedName>
    <definedName name="pто2">"#ref!"</definedName>
    <definedName name="pто3">"#ref!"</definedName>
    <definedName name="Qкуснфi">"#ref!"</definedName>
    <definedName name="Qнргi">"#ref!"</definedName>
    <definedName name="Qнрмi">"#ref!"</definedName>
    <definedName name="Qотi">"#ref!"</definedName>
    <definedName name="Qпототi">"#ref!"</definedName>
    <definedName name="Qтуснфi">"#ref!"</definedName>
    <definedName name="REG_ET">"#ref!"</definedName>
    <definedName name="REGcom">"#ref!"</definedName>
    <definedName name="REGION">#N/A</definedName>
    <definedName name="REGIONS">"#ref!"</definedName>
    <definedName name="REGUL">"#ref!"</definedName>
    <definedName name="ROZN_09">#N/A</definedName>
    <definedName name="RRE">"#ref!"</definedName>
    <definedName name="SBT_ET">"#ref!"</definedName>
    <definedName name="SBTcom">"#ref!"</definedName>
    <definedName name="SCOPE_16_LD">"#ref!"</definedName>
    <definedName name="SCOPE_16_PRT">(P1_SCOPE_16_PRT,P2_SCOPE_16_PRT)</definedName>
    <definedName name="SCOPE_17.1_PRT">#N/A</definedName>
    <definedName name="SCOPE_17_LD">"#ref!"</definedName>
    <definedName name="SCOPE_17_PRT">#N/A</definedName>
    <definedName name="SCOPE_24_LD">#N/A</definedName>
    <definedName name="SCOPE_24_PRT">#N/A</definedName>
    <definedName name="SCOPE_25_PRT">#N/A</definedName>
    <definedName name="SCOPE_4_PRT">#N/A</definedName>
    <definedName name="SCOPE_5_PRT">#N/A</definedName>
    <definedName name="SCOPE_CL">#N/A</definedName>
    <definedName name="SCOPE_ESOLD">"#ref!"</definedName>
    <definedName name="SCOPE_ETALON2">"#ref!"</definedName>
    <definedName name="SCOPE_F1_PRT">#N/A</definedName>
    <definedName name="SCOPE_F2_PRT">#N/A</definedName>
    <definedName name="SCOPE_FL">#N/A</definedName>
    <definedName name="SCOPE_FORM46_EE1">"#ref!"</definedName>
    <definedName name="SCOPE_FORM46_EE1_ZAG_KOD">"#ref!"</definedName>
    <definedName name="SCOPE_FORM46_EE1_ZAG_NAME">"#ref!"</definedName>
    <definedName name="SCOPE_LOAD">"#ref!"</definedName>
    <definedName name="SCOPE_LOAD_FUEL">"#ref!"</definedName>
    <definedName name="SCOPE_LOAD1">"#ref!"</definedName>
    <definedName name="SCOPE_LOAD2">#N/A</definedName>
    <definedName name="SCOPE_MO">#N/A</definedName>
    <definedName name="SCOPE_MUPS">#N/A</definedName>
    <definedName name="SCOPE_MUPS_NAMES">#N/A</definedName>
    <definedName name="SCOPE_NALOG">#N/A</definedName>
    <definedName name="SCOPE_ORE">"#ref!"</definedName>
    <definedName name="SCOPE_PER_PRT">(P5_SCOPE_PER_PRT,P6_SCOPE_PER_PRT,P7_SCOPE_PER_PRT,P8_SCOPE_PER_PRT)</definedName>
    <definedName name="SCOPE_PRD">"#ref!"</definedName>
    <definedName name="SCOPE_PRD_ET">"#ref!"</definedName>
    <definedName name="SCOPE_PRD_ET2">"#ref!"</definedName>
    <definedName name="SCOPE_PRZ">"#ref!"</definedName>
    <definedName name="SCOPE_PRZ_ET">"#ref!"</definedName>
    <definedName name="SCOPE_PRZ_ET2">"#ref!"</definedName>
    <definedName name="SCOPE_REGIONS">"#ref!"</definedName>
    <definedName name="SCOPE_REGLD">"#ref!"</definedName>
    <definedName name="SCOPE_RG">"#ref!"</definedName>
    <definedName name="SCOPE_SBTLD">"#ref!"</definedName>
    <definedName name="SCOPE_SETLD">"#ref!"</definedName>
    <definedName name="SCOPE_SPR_PRT">#N/A</definedName>
    <definedName name="SCOPE_SV_LD2">"#ref!"</definedName>
    <definedName name="SCOPE_SV_PRT">(P1_SCOPE_SV_PRT,P2_SCOPE_SV_PRT,P3_SCOPE_SV_PRT)</definedName>
    <definedName name="SET_ET">"#ref!"</definedName>
    <definedName name="SETcom">"#ref!"</definedName>
    <definedName name="Sheet2?prefix?">"H"</definedName>
    <definedName name="SP_SC_4">#N/A</definedName>
    <definedName name="SP_SC_5">#N/A</definedName>
    <definedName name="SPR_GES_ET">"#ref!"</definedName>
    <definedName name="SPR_GRES_ET">"#ref!"</definedName>
    <definedName name="SPR_OTH_ET">"#ref!"</definedName>
    <definedName name="SPR_TES_ET">"#ref!"</definedName>
    <definedName name="SPRAV_PROT">#N/A</definedName>
    <definedName name="sq">"#ref!"</definedName>
    <definedName name="T1?Columns">"#ref!"</definedName>
    <definedName name="T1?Scope">"#ref!"</definedName>
    <definedName name="T1_Protect">#N/A</definedName>
    <definedName name="T11?Data">"#n/a"</definedName>
    <definedName name="T15?Columns">"#ref!"</definedName>
    <definedName name="T15?ItemComments">"#ref!"</definedName>
    <definedName name="T15?Items">"#ref!"</definedName>
    <definedName name="T15?Scope">"#ref!"</definedName>
    <definedName name="T15?ВРАС">"#ref!"</definedName>
    <definedName name="T16?Columns">"#ref!"</definedName>
    <definedName name="T16?ItemComments">"#ref!"</definedName>
    <definedName name="T16?Items">"#ref!"</definedName>
    <definedName name="T16?Scope">"#ref!"</definedName>
    <definedName name="T16?Units">"#ref!"</definedName>
    <definedName name="T17.1?Equipment">"#ref!"</definedName>
    <definedName name="T17.1?ItemComments">"#ref!"</definedName>
    <definedName name="T17.1?Items">"#ref!"</definedName>
    <definedName name="T17.1?Scope">"#ref!"</definedName>
    <definedName name="T17?Columns">"#ref!"</definedName>
    <definedName name="T17?ItemComments">"#ref!"</definedName>
    <definedName name="T17?Items">"#ref!"</definedName>
    <definedName name="T17?L7">#N/A</definedName>
    <definedName name="T17?Scope">"#ref!"</definedName>
    <definedName name="T17?unit?ГКАЛЧ">#N/A</definedName>
    <definedName name="T17?unit?РУБ.ГКАЛ">#N/A</definedName>
    <definedName name="T17?unit?ТГКАЛ">#N/A</definedName>
    <definedName name="T17?unit?ТРУБ.ГКАЛЧ.МЕС">#N/A</definedName>
    <definedName name="T17_Protection">(P2_T17_Protection,P3_T17_Protection,P4_T17_Protection,P5_T17_Protection,P6_T17_Protection)</definedName>
    <definedName name="T18.1?Data">#N/A</definedName>
    <definedName name="T18.2?Columns">"#ref!"</definedName>
    <definedName name="T18.2?ItemComments">"#ref!"</definedName>
    <definedName name="T18.2?Items">"#ref!"</definedName>
    <definedName name="T18.2?Scope">"#ref!"</definedName>
    <definedName name="T18.2?Units">"#ref!"</definedName>
    <definedName name="T19.1.1?Data">#N/A</definedName>
    <definedName name="T19.1.2?Data">#N/A</definedName>
    <definedName name="T19.2?Data">#N/A</definedName>
    <definedName name="T19?Data">#N/A</definedName>
    <definedName name="T19_Protection">#N/A</definedName>
    <definedName name="T2.1?Data">"#n/a"</definedName>
    <definedName name="T2.1?Protection">#N/A</definedName>
    <definedName name="T2?Columns">"#ref!"</definedName>
    <definedName name="T2?Protection">#N/A</definedName>
    <definedName name="T20.1?Columns">"#ref!"</definedName>
    <definedName name="T20.1?Investments">"#ref!"</definedName>
    <definedName name="T20.1?Scope">"#ref!"</definedName>
    <definedName name="T20.1_Protect">"#ref!"</definedName>
    <definedName name="T20?Columns">"#ref!"</definedName>
    <definedName name="T20?ItemComments">"#ref!"</definedName>
    <definedName name="T20?Items">"#ref!"</definedName>
    <definedName name="T20?Scope">"#ref!"</definedName>
    <definedName name="T20?unit?МКВТЧ">#N/A</definedName>
    <definedName name="T20_Protection">#N/A</definedName>
    <definedName name="T21.2.1?Data">#N/A</definedName>
    <definedName name="T21.2.2?Data">#N/A</definedName>
    <definedName name="T21.3?Columns">"#ref!"</definedName>
    <definedName name="T21.3?ItemComments">"#ref!"</definedName>
    <definedName name="T21.3?Items">"#ref!"</definedName>
    <definedName name="T21.3?Scope">"#ref!"</definedName>
    <definedName name="T21.4?Data">#N/A</definedName>
    <definedName name="T21?axis?R?ПЭ">#N/A</definedName>
    <definedName name="T21?axis?R?ПЭ?">#N/A</definedName>
    <definedName name="T21?Data">#N/A</definedName>
    <definedName name="T21?L1">#N/A</definedName>
    <definedName name="T21_Protection">(P2_T21_Protection,P3_T21_Protection)</definedName>
    <definedName name="T22?item_ext?ВСЕГО">#N/A</definedName>
    <definedName name="T22?item_ext?ЭС">#N/A</definedName>
    <definedName name="T22?L1">#N/A</definedName>
    <definedName name="T22?L2">#N/A</definedName>
    <definedName name="T22?unit?ГКАЛ.Ч">#N/A</definedName>
    <definedName name="T22?unit?ТГКАЛ">#N/A</definedName>
    <definedName name="T22_Protection">#N/A</definedName>
    <definedName name="T23?axis?R?ВТОП">#N/A</definedName>
    <definedName name="T23?axis?R?ВТОП?">#N/A</definedName>
    <definedName name="T23?axis?R?ПЭ">#N/A</definedName>
    <definedName name="T23?axis?R?ПЭ?">#N/A</definedName>
    <definedName name="T23?axis?R?СЦТ">#N/A</definedName>
    <definedName name="T23?axis?R?СЦТ?">#N/A</definedName>
    <definedName name="T23?Data">#N/A</definedName>
    <definedName name="T23?item_ext?ВСЕГО">#N/A</definedName>
    <definedName name="T23?item_ext?ИТОГО">#N/A</definedName>
    <definedName name="T23?item_ext?СЦТ">#N/A</definedName>
    <definedName name="T23_Protection">#N/A</definedName>
    <definedName name="T24?ItemComments">#N/A</definedName>
    <definedName name="T24?Items">#N/A</definedName>
    <definedName name="T24?Units">#N/A</definedName>
    <definedName name="T24_Protection">#N/A</definedName>
    <definedName name="T25?ItemComments">#N/A</definedName>
    <definedName name="T25?Items">#N/A</definedName>
    <definedName name="T25?Units">#N/A</definedName>
    <definedName name="T25_protection">(P1_T25_protection,P2_T25_protection)</definedName>
    <definedName name="T26?axis?R?ВРАС">#N/A</definedName>
    <definedName name="T26?axis?R?ВРАС?">#N/A</definedName>
    <definedName name="T26?L1">#N/A</definedName>
    <definedName name="T26?L1.1">#N/A</definedName>
    <definedName name="T26?L2">#N/A</definedName>
    <definedName name="T26?L2.1">#N/A</definedName>
    <definedName name="T26?L3">#N/A</definedName>
    <definedName name="T26?L4">#N/A</definedName>
    <definedName name="T26?L5">#N/A</definedName>
    <definedName name="T26?L5.1">#N/A</definedName>
    <definedName name="T26?L5.2">#N/A</definedName>
    <definedName name="T26?L5.3">#N/A</definedName>
    <definedName name="T26?L5.3.x">#N/A</definedName>
    <definedName name="T26?L6">#N/A</definedName>
    <definedName name="T26?L7">#N/A</definedName>
    <definedName name="T26?L7.1">#N/A</definedName>
    <definedName name="T26?L7.2">#N/A</definedName>
    <definedName name="T26?L7.3">#N/A</definedName>
    <definedName name="T26?L7.4">#N/A</definedName>
    <definedName name="T26?L7.4.x">#N/A</definedName>
    <definedName name="T26?L8">#N/A</definedName>
    <definedName name="T26_Protection">#N/A</definedName>
    <definedName name="T27?axis?R?ВРАС">#N/A</definedName>
    <definedName name="T27?axis?R?ВРАС?">#N/A</definedName>
    <definedName name="T27?Items">"#ref!"</definedName>
    <definedName name="T27?L1.1">#N/A</definedName>
    <definedName name="T27?L2.1">#N/A</definedName>
    <definedName name="T27?L5.3">#N/A</definedName>
    <definedName name="T27?L5.3.x">#N/A</definedName>
    <definedName name="T27?L7">#N/A</definedName>
    <definedName name="T27?L7.1">#N/A</definedName>
    <definedName name="T27?L7.2">#N/A</definedName>
    <definedName name="T27?L7.3">#N/A</definedName>
    <definedName name="T27?L7.4">#N/A</definedName>
    <definedName name="T27?L7.4.x">#N/A</definedName>
    <definedName name="T27?L8">#N/A</definedName>
    <definedName name="T27?Scope">"#ref!"</definedName>
    <definedName name="T27?НАП">"#ref!"</definedName>
    <definedName name="T27?ПОТ">"#ref!"</definedName>
    <definedName name="T27_Protection">#N/A</definedName>
    <definedName name="T28.3?unit?РУБ.ГКАЛ">#N/A</definedName>
    <definedName name="T28?axis?R?ПЭ">#N/A</definedName>
    <definedName name="T28?axis?R?ПЭ?">#N/A</definedName>
    <definedName name="T28?Data">#N/A</definedName>
    <definedName name="T28?item_ext?ВСЕГО">#N/A</definedName>
    <definedName name="T28?item_ext?ТЭ">#N/A</definedName>
    <definedName name="T28?item_ext?ЭЭ">#N/A</definedName>
    <definedName name="T28?L1.1.x">#N/A</definedName>
    <definedName name="T28?L10.1.x">#N/A</definedName>
    <definedName name="T28?L11.1.x">#N/A</definedName>
    <definedName name="T28?L2.1.x">#N/A</definedName>
    <definedName name="T28?L3.1.x">#N/A</definedName>
    <definedName name="T28?L4.1.x">#N/A</definedName>
    <definedName name="T28?L5.1.x">#N/A</definedName>
    <definedName name="T28?L6.1.x">#N/A</definedName>
    <definedName name="T28?L7.1.x">#N/A</definedName>
    <definedName name="T28?L8.1.x">#N/A</definedName>
    <definedName name="T28?L9.1.x">#N/A</definedName>
    <definedName name="T28?unit?ГКАЛЧ">#N/A</definedName>
    <definedName name="T28?unit?МКВТЧ">#N/A</definedName>
    <definedName name="T28?unit?РУБ.ГКАЛ">#N/A</definedName>
    <definedName name="T28?unit?РУБ.ГКАЛЧ.МЕС">#N/A</definedName>
    <definedName name="T28?unit?РУБ.ТКВТ.МЕС">#N/A</definedName>
    <definedName name="T28?unit?РУБ.ТКВТЧ">#N/A</definedName>
    <definedName name="T28?unit?ТГКАЛ">#N/A</definedName>
    <definedName name="T28?unit?ТКВТ">#N/A</definedName>
    <definedName name="T28?unit?ТРУБ">#N/A</definedName>
    <definedName name="T28_Protection">(P9_T28_Protection,P10_T28_Protection,P11_T28_Protection,P12_T28_Protection)</definedName>
    <definedName name="T29?item_ext?1СТ">#N/A</definedName>
    <definedName name="T29?item_ext?2СТ.М">#N/A</definedName>
    <definedName name="T29?item_ext?2СТ.Э">#N/A</definedName>
    <definedName name="T29?L10">#N/A</definedName>
    <definedName name="T3?ItemComments">"#ref!"</definedName>
    <definedName name="T3?Items">"#ref!"</definedName>
    <definedName name="T3?Scope">"#ref!"</definedName>
    <definedName name="T3?НАП">"#ref!"</definedName>
    <definedName name="T3_Protect">"#ref!"</definedName>
    <definedName name="T4?ItemComments">#N/A</definedName>
    <definedName name="T4?Items">#N/A</definedName>
    <definedName name="T4?Units">#N/A</definedName>
    <definedName name="T4_Protect">#N/A</definedName>
    <definedName name="T5?Columns">"#ref!"</definedName>
    <definedName name="T5?ItemComments">"#ref!"</definedName>
    <definedName name="T5?Items">"#ref!"</definedName>
    <definedName name="T5?Scope">"#ref!"</definedName>
    <definedName name="T5?Units">"#ref!"</definedName>
    <definedName name="T6?Columns">"#ref!"</definedName>
    <definedName name="T6?FirstYear">"#ref!"</definedName>
    <definedName name="T6?Scope">"#ref!"</definedName>
    <definedName name="T6?НАП">"#ref!"</definedName>
    <definedName name="T6?ПОТ">"#ref!"</definedName>
    <definedName name="T7?Data">"#n/a"</definedName>
    <definedName name="Table">"#ref!"</definedName>
    <definedName name="TES">"#ref!"</definedName>
    <definedName name="TES_DATA">"#ref!"</definedName>
    <definedName name="TES_LIST">"#ref!"</definedName>
    <definedName name="TP2.1_Protect">#N/A</definedName>
    <definedName name="TP2.2?Columns">"#ref!"</definedName>
    <definedName name="TP2.2?Scope">"#ref!"</definedName>
    <definedName name="TTT">"#ref!"</definedName>
    <definedName name="tвп1">"#ref!"</definedName>
    <definedName name="tвп2">"#ref!"</definedName>
    <definedName name="tвп3">"#ref!"</definedName>
    <definedName name="tвп4">"#ref!"</definedName>
    <definedName name="tвп5">"#ref!"</definedName>
    <definedName name="tвх1">"#ref!"</definedName>
    <definedName name="tвх2">"#ref!"</definedName>
    <definedName name="tвых1">"#ref!"</definedName>
    <definedName name="tвых2">"#ref!"</definedName>
    <definedName name="tисхi">"#ref!"</definedName>
    <definedName name="tкалi">"#ref!"</definedName>
    <definedName name="tнарi">"#ref!"</definedName>
    <definedName name="tо1">"#ref!"</definedName>
    <definedName name="tо2">"#ref!"</definedName>
    <definedName name="tо3">"#ref!"</definedName>
    <definedName name="tобрi">"#ref!"</definedName>
    <definedName name="tпв1">"#ref!"</definedName>
    <definedName name="tпв2">"#ref!"</definedName>
    <definedName name="tпв3">"#ref!"</definedName>
    <definedName name="tпв4">"#ref!"</definedName>
    <definedName name="tпв5">"#ref!"</definedName>
    <definedName name="tпвдi">"#ref!"</definedName>
    <definedName name="tпе1">"#ref!"</definedName>
    <definedName name="tпе2">"#ref!"</definedName>
    <definedName name="tпе3">"#ref!"</definedName>
    <definedName name="tпе4">"#ref!"</definedName>
    <definedName name="tпе5">"#ref!"</definedName>
    <definedName name="tпо1">"#ref!"</definedName>
    <definedName name="tпо2">"#ref!"</definedName>
    <definedName name="tпо3">"#ref!"</definedName>
    <definedName name="tпрi">"#ref!"</definedName>
    <definedName name="tреск1">"#ref!"</definedName>
    <definedName name="tреск2">"#ref!"</definedName>
    <definedName name="tреск3">"#ref!"</definedName>
    <definedName name="tреск4">"#ref!"</definedName>
    <definedName name="tреск5">"#ref!"</definedName>
    <definedName name="tрест1">"#ref!"</definedName>
    <definedName name="tрест2">"#ref!"</definedName>
    <definedName name="tрест3">"#ref!"</definedName>
    <definedName name="tрк1">"#ref!"</definedName>
    <definedName name="tрк2">"#ref!"</definedName>
    <definedName name="tрк3">"#ref!"</definedName>
    <definedName name="tрк4">"#ref!"</definedName>
    <definedName name="tрк5">"#ref!"</definedName>
    <definedName name="tрк6">"#ref!"</definedName>
    <definedName name="tрк7">"#ref!"</definedName>
    <definedName name="tрсет1">"#ref!"</definedName>
    <definedName name="tрсет2">"#ref!"</definedName>
    <definedName name="tрт1">"#ref!"</definedName>
    <definedName name="tрт2">"#ref!"</definedName>
    <definedName name="tрт3">"#ref!"</definedName>
    <definedName name="tто1">"#ref!"</definedName>
    <definedName name="tто2">"#ref!"</definedName>
    <definedName name="tто3">"#ref!"</definedName>
    <definedName name="Tухф1">"#ref!"</definedName>
    <definedName name="Tухф2">"#ref!"</definedName>
    <definedName name="Tухф3">"#ref!"</definedName>
    <definedName name="Tухф4">"#ref!"</definedName>
    <definedName name="Tухф5">"#ref!"</definedName>
    <definedName name="Tухф6">"#ref!"</definedName>
    <definedName name="Tухф7">"#ref!"</definedName>
    <definedName name="tхв1">"#ref!"</definedName>
    <definedName name="tхв2">"#ref!"</definedName>
    <definedName name="tхв3">"#ref!"</definedName>
    <definedName name="tхв4">"#ref!"</definedName>
    <definedName name="tхв5">"#ref!"</definedName>
    <definedName name="tхв6">"#ref!"</definedName>
    <definedName name="tхв7">"#ref!"</definedName>
    <definedName name="VDOC">"#ref!"</definedName>
    <definedName name="Year">"#ref!"</definedName>
    <definedName name="ZERO">"#ref!"</definedName>
    <definedName name="Zсн1i">"#ref!"</definedName>
    <definedName name="Zсн2i">"#ref!"</definedName>
    <definedName name="БазовыйПериод">"#ref!"</definedName>
    <definedName name="БС">#N/A</definedName>
    <definedName name="в23ё">"'расчет емкости т.с.'!в23ё"</definedName>
    <definedName name="вв">"'расчет емкости т.с.'!вв"</definedName>
    <definedName name="ВТОП">"#ref!"</definedName>
    <definedName name="ДиапазонЗащиты">#N/A</definedName>
    <definedName name="ДРУГОЕ">#N/A</definedName>
    <definedName name="й">"'расчет емкости т.с.'!й"</definedName>
    <definedName name="йй">"'расчет емкости т.с.'!йй"</definedName>
    <definedName name="ке">"'расчет емкости т.с.'!ке"</definedName>
    <definedName name="Лист1?prefix?">"T1"</definedName>
    <definedName name="Лист10?prefix?">"T17.1"</definedName>
    <definedName name="Лист11?prefix?">"T4.6"</definedName>
    <definedName name="Лист12?prefix?">"T4.7"</definedName>
    <definedName name="Лист13?prefix?">"T4.8"</definedName>
    <definedName name="Лист14?prefix?">"T107"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Р">"#ref!"</definedName>
    <definedName name="мым">"'расчет емкости т.с.'!мым"</definedName>
    <definedName name="налогообложение">"#ref!"</definedName>
    <definedName name="НСРФ">"#ref!"</definedName>
    <definedName name="НСРФ2">"#ref!"</definedName>
    <definedName name="ораора">#N/A</definedName>
    <definedName name="ОРГ">"#ref!"</definedName>
    <definedName name="Организация">"#ref!"</definedName>
    <definedName name="ПериодРегулирования">"#ref!"</definedName>
    <definedName name="Периоды_18_2">"#ref!"</definedName>
    <definedName name="ПоследнийГод">"#ref!"</definedName>
    <definedName name="ПЭ">#N/A</definedName>
    <definedName name="РГК">#N/A</definedName>
    <definedName name="с">"'расчет емкости т.с.'!с"</definedName>
    <definedName name="сс">"'расчет емкости т.с.'!сс"</definedName>
    <definedName name="сссс">"'расчет емкости т.с.'!сссс"</definedName>
    <definedName name="ссы">"'расчет емкости т.с.'!ссы"</definedName>
    <definedName name="ссы2">"'расчет емкости т.с.'!ссы2"</definedName>
    <definedName name="у">"'расчет емкости т.с.'!у"</definedName>
    <definedName name="УГОЛЬ">#N/A</definedName>
    <definedName name="ц">"'расчет емкости т.с.'!ц"</definedName>
    <definedName name="цу">"'расчет емкости т.с.'!цу"</definedName>
    <definedName name="ыв">"'расчет емкости т.с.'!ыв"</definedName>
    <definedName name="ыыыы">"'расчет емкости т.с.'!ыыыы"</definedName>
    <definedName name="Эвыр1">"#ref!"</definedName>
    <definedName name="Эвыр2">"#ref!"</definedName>
    <definedName name="Эвыр3">"#ref!"</definedName>
    <definedName name="Экупрi">"#ref!"</definedName>
    <definedName name="Эпвкснi">"#ref!"</definedName>
    <definedName name="Эпэнi">"#ref!"</definedName>
    <definedName name="Эсет1">"#ref!"</definedName>
    <definedName name="Эсет2">"#ref!"</definedName>
    <definedName name="Эснi">"#ref!"</definedName>
    <definedName name="Этдф1">"#ref!"</definedName>
    <definedName name="Этдф2">"#ref!"</definedName>
    <definedName name="Этдф3">"#ref!"</definedName>
    <definedName name="Этдф4">"#ref!"</definedName>
    <definedName name="Этдф5">"#ref!"</definedName>
    <definedName name="Этуснфi">"#ref!"</definedName>
    <definedName name="Этфупр1">"#ref!"</definedName>
  </definedNames>
  <calcPr calcId="145621"/>
</workbook>
</file>

<file path=xl/calcChain.xml><?xml version="1.0" encoding="utf-8"?>
<calcChain xmlns="http://schemas.openxmlformats.org/spreadsheetml/2006/main">
  <c r="G7" i="6" l="1"/>
  <c r="H7" i="6"/>
  <c r="J7" i="6"/>
  <c r="L7" i="6"/>
  <c r="F7" i="6"/>
  <c r="M14" i="5" l="1"/>
  <c r="H15" i="6" l="1"/>
  <c r="I15" i="6" s="1"/>
  <c r="J15" i="6" s="1"/>
  <c r="K15" i="6" s="1"/>
  <c r="L15" i="6" s="1"/>
  <c r="M15" i="6" s="1"/>
  <c r="G15" i="6"/>
  <c r="F17" i="6" l="1"/>
  <c r="P28" i="5" l="1"/>
  <c r="Q31" i="5" s="1"/>
  <c r="P29" i="5"/>
  <c r="Q32" i="5" s="1"/>
  <c r="M82" i="5" l="1"/>
  <c r="M75" i="5"/>
  <c r="N69" i="5"/>
  <c r="O69" i="5"/>
  <c r="M69" i="5"/>
  <c r="M64" i="5"/>
  <c r="T42" i="5"/>
  <c r="N39" i="5"/>
  <c r="O39" i="5"/>
  <c r="P39" i="5"/>
  <c r="Q39" i="5"/>
  <c r="R39" i="5"/>
  <c r="S39" i="5"/>
  <c r="T39" i="5"/>
  <c r="N40" i="5"/>
  <c r="O40" i="5"/>
  <c r="P40" i="5"/>
  <c r="Q40" i="5"/>
  <c r="R40" i="5"/>
  <c r="S40" i="5"/>
  <c r="T40" i="5"/>
  <c r="N41" i="5"/>
  <c r="O41" i="5"/>
  <c r="P41" i="5"/>
  <c r="Q41" i="5"/>
  <c r="R41" i="5"/>
  <c r="S41" i="5"/>
  <c r="T41" i="5"/>
  <c r="N42" i="5"/>
  <c r="O42" i="5"/>
  <c r="P42" i="5"/>
  <c r="Q42" i="5"/>
  <c r="R42" i="5"/>
  <c r="S42" i="5"/>
  <c r="M42" i="5"/>
  <c r="M39" i="5"/>
  <c r="T18" i="5"/>
  <c r="T12" i="5" s="1"/>
  <c r="S18" i="5"/>
  <c r="S12" i="5" s="1"/>
  <c r="R18" i="5"/>
  <c r="R12" i="5" s="1"/>
  <c r="Q18" i="5"/>
  <c r="Q12" i="5" s="1"/>
  <c r="P18" i="5"/>
  <c r="P12" i="5" s="1"/>
  <c r="O18" i="5"/>
  <c r="O12" i="5" s="1"/>
  <c r="N18" i="5"/>
  <c r="N12" i="5" s="1"/>
  <c r="M18" i="5"/>
  <c r="T17" i="5"/>
  <c r="T11" i="5" s="1"/>
  <c r="S17" i="5"/>
  <c r="S11" i="5" s="1"/>
  <c r="R17" i="5"/>
  <c r="R11" i="5" s="1"/>
  <c r="Q17" i="5"/>
  <c r="Q11" i="5" s="1"/>
  <c r="P17" i="5"/>
  <c r="P11" i="5" s="1"/>
  <c r="O17" i="5"/>
  <c r="O11" i="5" s="1"/>
  <c r="N17" i="5"/>
  <c r="N11" i="5" s="1"/>
  <c r="M17" i="5"/>
  <c r="M11" i="5" s="1"/>
  <c r="M16" i="5"/>
  <c r="T16" i="5"/>
  <c r="T10" i="5" s="1"/>
  <c r="S16" i="5"/>
  <c r="S10" i="5" s="1"/>
  <c r="R16" i="5"/>
  <c r="R10" i="5" s="1"/>
  <c r="Q16" i="5"/>
  <c r="Q10" i="5" s="1"/>
  <c r="P16" i="5"/>
  <c r="P10" i="5" s="1"/>
  <c r="O16" i="5"/>
  <c r="O10" i="5" s="1"/>
  <c r="N16" i="5"/>
  <c r="N10" i="5" s="1"/>
  <c r="N15" i="5"/>
  <c r="N9" i="5" s="1"/>
  <c r="O15" i="5"/>
  <c r="O9" i="5" s="1"/>
  <c r="P15" i="5"/>
  <c r="P9" i="5" s="1"/>
  <c r="Q15" i="5"/>
  <c r="Q9" i="5" s="1"/>
  <c r="R15" i="5"/>
  <c r="R9" i="5" s="1"/>
  <c r="S15" i="5"/>
  <c r="S9" i="5" s="1"/>
  <c r="T15" i="5"/>
  <c r="T9" i="5" s="1"/>
  <c r="M15" i="5"/>
  <c r="N14" i="5"/>
  <c r="M8" i="5" l="1"/>
  <c r="M12" i="5"/>
  <c r="C21" i="1" l="1"/>
  <c r="L54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C51" i="3"/>
  <c r="C38" i="3"/>
  <c r="C47" i="3"/>
  <c r="Z47" i="3"/>
  <c r="Y47" i="3"/>
  <c r="X47" i="3"/>
  <c r="W47" i="3"/>
  <c r="W38" i="3" s="1"/>
  <c r="V47" i="3"/>
  <c r="U47" i="3"/>
  <c r="U38" i="3" s="1"/>
  <c r="T47" i="3"/>
  <c r="S47" i="3"/>
  <c r="R47" i="3"/>
  <c r="Q47" i="3"/>
  <c r="Q38" i="3" s="1"/>
  <c r="P47" i="3"/>
  <c r="O47" i="3"/>
  <c r="N47" i="3"/>
  <c r="M47" i="3"/>
  <c r="M38" i="3" s="1"/>
  <c r="L47" i="3"/>
  <c r="K47" i="3"/>
  <c r="K38" i="3" s="1"/>
  <c r="J47" i="3"/>
  <c r="I47" i="3"/>
  <c r="H47" i="3"/>
  <c r="G47" i="3"/>
  <c r="F47" i="3"/>
  <c r="E47" i="3"/>
  <c r="D47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D38" i="3" s="1"/>
  <c r="C43" i="3"/>
  <c r="Z55" i="3"/>
  <c r="Y55" i="3"/>
  <c r="X55" i="3"/>
  <c r="W55" i="3"/>
  <c r="V55" i="3"/>
  <c r="U55" i="3"/>
  <c r="T55" i="3"/>
  <c r="T54" i="3" s="1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F54" i="3" s="1"/>
  <c r="E71" i="3"/>
  <c r="D71" i="3"/>
  <c r="D54" i="3" s="1"/>
  <c r="C71" i="3"/>
  <c r="Z80" i="3"/>
  <c r="Y80" i="3"/>
  <c r="X80" i="3"/>
  <c r="W80" i="3"/>
  <c r="V80" i="3"/>
  <c r="U80" i="3"/>
  <c r="T80" i="3"/>
  <c r="S80" i="3"/>
  <c r="R80" i="3"/>
  <c r="Q80" i="3"/>
  <c r="P80" i="3"/>
  <c r="O80" i="3"/>
  <c r="N80" i="3"/>
  <c r="M80" i="3"/>
  <c r="L80" i="3"/>
  <c r="K80" i="3"/>
  <c r="J80" i="3"/>
  <c r="I80" i="3"/>
  <c r="H80" i="3"/>
  <c r="G80" i="3"/>
  <c r="F80" i="3"/>
  <c r="E80" i="3"/>
  <c r="D80" i="3"/>
  <c r="C80" i="3"/>
  <c r="D76" i="3"/>
  <c r="D75" i="3" s="1"/>
  <c r="E76" i="3"/>
  <c r="E75" i="3" s="1"/>
  <c r="F76" i="3"/>
  <c r="F75" i="3" s="1"/>
  <c r="G76" i="3"/>
  <c r="G75" i="3" s="1"/>
  <c r="H76" i="3"/>
  <c r="H75" i="3" s="1"/>
  <c r="I76" i="3"/>
  <c r="I75" i="3" s="1"/>
  <c r="J76" i="3"/>
  <c r="J75" i="3" s="1"/>
  <c r="K76" i="3"/>
  <c r="K75" i="3" s="1"/>
  <c r="L76" i="3"/>
  <c r="L75" i="3" s="1"/>
  <c r="M76" i="3"/>
  <c r="N76" i="3"/>
  <c r="N75" i="3" s="1"/>
  <c r="O76" i="3"/>
  <c r="O75" i="3" s="1"/>
  <c r="P76" i="3"/>
  <c r="P75" i="3" s="1"/>
  <c r="Q76" i="3"/>
  <c r="Q75" i="3" s="1"/>
  <c r="R76" i="3"/>
  <c r="R75" i="3" s="1"/>
  <c r="S76" i="3"/>
  <c r="S75" i="3" s="1"/>
  <c r="T76" i="3"/>
  <c r="T75" i="3" s="1"/>
  <c r="U76" i="3"/>
  <c r="U75" i="3" s="1"/>
  <c r="V76" i="3"/>
  <c r="V75" i="3" s="1"/>
  <c r="W76" i="3"/>
  <c r="W75" i="3" s="1"/>
  <c r="X76" i="3"/>
  <c r="X75" i="3" s="1"/>
  <c r="Y76" i="3"/>
  <c r="Y75" i="3" s="1"/>
  <c r="Z76" i="3"/>
  <c r="Z75" i="3" s="1"/>
  <c r="C76" i="3"/>
  <c r="C75" i="3" s="1"/>
  <c r="B80" i="3"/>
  <c r="B76" i="3"/>
  <c r="B71" i="3"/>
  <c r="B67" i="3"/>
  <c r="B63" i="3"/>
  <c r="B59" i="3"/>
  <c r="B55" i="3"/>
  <c r="B53" i="3"/>
  <c r="B52" i="3"/>
  <c r="C34" i="3"/>
  <c r="Z34" i="3"/>
  <c r="Y34" i="3"/>
  <c r="X34" i="3"/>
  <c r="W34" i="3"/>
  <c r="V34" i="3"/>
  <c r="U34" i="3"/>
  <c r="T34" i="3"/>
  <c r="T17" i="3" s="1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D17" i="3" s="1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D18" i="3"/>
  <c r="E18" i="3"/>
  <c r="F18" i="3"/>
  <c r="G18" i="3"/>
  <c r="G17" i="3" s="1"/>
  <c r="H18" i="3"/>
  <c r="I18" i="3"/>
  <c r="J18" i="3"/>
  <c r="K18" i="3"/>
  <c r="K17" i="3" s="1"/>
  <c r="L18" i="3"/>
  <c r="M18" i="3"/>
  <c r="N18" i="3"/>
  <c r="O18" i="3"/>
  <c r="O17" i="3" s="1"/>
  <c r="P18" i="3"/>
  <c r="Q18" i="3"/>
  <c r="R18" i="3"/>
  <c r="S18" i="3"/>
  <c r="S17" i="3" s="1"/>
  <c r="T18" i="3"/>
  <c r="U18" i="3"/>
  <c r="V18" i="3"/>
  <c r="W18" i="3"/>
  <c r="W17" i="3" s="1"/>
  <c r="X18" i="3"/>
  <c r="Y18" i="3"/>
  <c r="Z18" i="3"/>
  <c r="C18" i="3"/>
  <c r="C17" i="3" s="1"/>
  <c r="E17" i="3"/>
  <c r="I17" i="3"/>
  <c r="M17" i="3"/>
  <c r="Q17" i="3"/>
  <c r="U17" i="3"/>
  <c r="Y17" i="3"/>
  <c r="B47" i="3"/>
  <c r="B43" i="3"/>
  <c r="B39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C8" i="3"/>
  <c r="Y38" i="3"/>
  <c r="S38" i="3"/>
  <c r="O38" i="3"/>
  <c r="I38" i="3"/>
  <c r="G38" i="3"/>
  <c r="B34" i="3"/>
  <c r="B30" i="3"/>
  <c r="B26" i="3"/>
  <c r="B22" i="3"/>
  <c r="B18" i="3"/>
  <c r="B16" i="3"/>
  <c r="B15" i="3"/>
  <c r="B14" i="3"/>
  <c r="B13" i="3"/>
  <c r="B12" i="3"/>
  <c r="B11" i="3"/>
  <c r="B10" i="3"/>
  <c r="B9" i="3"/>
  <c r="G17" i="6"/>
  <c r="P33" i="5"/>
  <c r="Q33" i="5" s="1"/>
  <c r="R33" i="5" s="1"/>
  <c r="S33" i="5" s="1"/>
  <c r="T33" i="5" s="1"/>
  <c r="N82" i="5"/>
  <c r="O82" i="5"/>
  <c r="P82" i="5"/>
  <c r="Q82" i="5"/>
  <c r="R82" i="5"/>
  <c r="S82" i="5"/>
  <c r="T82" i="5"/>
  <c r="N81" i="5"/>
  <c r="O81" i="5"/>
  <c r="P81" i="5"/>
  <c r="Q81" i="5"/>
  <c r="R81" i="5"/>
  <c r="S81" i="5"/>
  <c r="T81" i="5"/>
  <c r="M81" i="5"/>
  <c r="N75" i="5"/>
  <c r="O75" i="5"/>
  <c r="P75" i="5"/>
  <c r="Q75" i="5"/>
  <c r="R75" i="5"/>
  <c r="S75" i="5"/>
  <c r="T75" i="5"/>
  <c r="N74" i="5"/>
  <c r="O74" i="5"/>
  <c r="P74" i="5"/>
  <c r="Q74" i="5"/>
  <c r="R74" i="5"/>
  <c r="S74" i="5"/>
  <c r="T74" i="5"/>
  <c r="M74" i="5"/>
  <c r="N64" i="5"/>
  <c r="N8" i="5" s="1"/>
  <c r="O64" i="5"/>
  <c r="O63" i="5" s="1"/>
  <c r="P64" i="5"/>
  <c r="P63" i="5" s="1"/>
  <c r="Q64" i="5"/>
  <c r="Q63" i="5" s="1"/>
  <c r="R64" i="5"/>
  <c r="S64" i="5"/>
  <c r="S63" i="5" s="1"/>
  <c r="T64" i="5"/>
  <c r="T63" i="5" s="1"/>
  <c r="N63" i="5"/>
  <c r="R63" i="5"/>
  <c r="M63" i="5"/>
  <c r="M41" i="5"/>
  <c r="M10" i="5" s="1"/>
  <c r="M40" i="5"/>
  <c r="M9" i="5" s="1"/>
  <c r="F37" i="5"/>
  <c r="C37" i="5"/>
  <c r="O14" i="5" l="1"/>
  <c r="O8" i="5" s="1"/>
  <c r="H17" i="6"/>
  <c r="P72" i="5"/>
  <c r="P69" i="5" s="1"/>
  <c r="R29" i="5"/>
  <c r="S32" i="5" s="1"/>
  <c r="T29" i="5" s="1"/>
  <c r="J54" i="3"/>
  <c r="N54" i="3"/>
  <c r="R54" i="3"/>
  <c r="V54" i="3"/>
  <c r="Z54" i="3"/>
  <c r="H54" i="3"/>
  <c r="P54" i="3"/>
  <c r="X54" i="3"/>
  <c r="M75" i="3"/>
  <c r="G54" i="3"/>
  <c r="O54" i="3"/>
  <c r="K54" i="3"/>
  <c r="S54" i="3"/>
  <c r="E54" i="3"/>
  <c r="I54" i="3"/>
  <c r="M54" i="3"/>
  <c r="Q54" i="3"/>
  <c r="U54" i="3"/>
  <c r="Y54" i="3"/>
  <c r="C54" i="3"/>
  <c r="W54" i="3"/>
  <c r="E38" i="3"/>
  <c r="H17" i="3"/>
  <c r="P17" i="3"/>
  <c r="X17" i="3"/>
  <c r="L17" i="3"/>
  <c r="H38" i="3"/>
  <c r="L38" i="3"/>
  <c r="P38" i="3"/>
  <c r="T38" i="3"/>
  <c r="X38" i="3"/>
  <c r="C84" i="3"/>
  <c r="F17" i="3"/>
  <c r="J17" i="3"/>
  <c r="N17" i="3"/>
  <c r="R17" i="3"/>
  <c r="V17" i="3"/>
  <c r="Z17" i="3"/>
  <c r="F38" i="3"/>
  <c r="J38" i="3"/>
  <c r="N38" i="3"/>
  <c r="R38" i="3"/>
  <c r="V38" i="3"/>
  <c r="Z38" i="3"/>
  <c r="N68" i="5"/>
  <c r="M13" i="5"/>
  <c r="O38" i="5"/>
  <c r="O68" i="5"/>
  <c r="P38" i="5"/>
  <c r="M68" i="5"/>
  <c r="R38" i="5"/>
  <c r="S38" i="5"/>
  <c r="M38" i="5"/>
  <c r="Q38" i="5"/>
  <c r="N38" i="5"/>
  <c r="I17" i="6" l="1"/>
  <c r="P14" i="5"/>
  <c r="P8" i="5" s="1"/>
  <c r="Q72" i="5"/>
  <c r="Q69" i="5" s="1"/>
  <c r="P68" i="5"/>
  <c r="M7" i="5"/>
  <c r="M95" i="5" s="1"/>
  <c r="T38" i="5"/>
  <c r="R28" i="5" l="1"/>
  <c r="S31" i="5" s="1"/>
  <c r="T28" i="5" s="1"/>
  <c r="Q14" i="5"/>
  <c r="Q8" i="5" s="1"/>
  <c r="J17" i="6"/>
  <c r="R72" i="5"/>
  <c r="R69" i="5" s="1"/>
  <c r="R14" i="5" l="1"/>
  <c r="R8" i="5" s="1"/>
  <c r="K17" i="6"/>
  <c r="S72" i="5"/>
  <c r="S69" i="5" s="1"/>
  <c r="Q68" i="5"/>
  <c r="T14" i="5" l="1"/>
  <c r="S14" i="5"/>
  <c r="S8" i="5" s="1"/>
  <c r="R68" i="5"/>
  <c r="L17" i="6"/>
  <c r="T72" i="5"/>
  <c r="T69" i="5" s="1"/>
  <c r="H14" i="6"/>
  <c r="K14" i="6"/>
  <c r="T8" i="5" l="1"/>
  <c r="S68" i="5"/>
  <c r="M17" i="6"/>
  <c r="M14" i="6" s="1"/>
  <c r="J14" i="6"/>
  <c r="I14" i="6"/>
  <c r="L14" i="6"/>
  <c r="T68" i="5" l="1"/>
  <c r="D84" i="3"/>
  <c r="F84" i="3"/>
  <c r="G84" i="3"/>
  <c r="I84" i="3"/>
  <c r="J84" i="3"/>
  <c r="L84" i="3"/>
  <c r="M84" i="3"/>
  <c r="O84" i="3"/>
  <c r="P84" i="3"/>
  <c r="R84" i="3"/>
  <c r="S84" i="3"/>
  <c r="U84" i="3"/>
  <c r="V84" i="3"/>
  <c r="X84" i="3"/>
  <c r="Y84" i="3"/>
  <c r="B75" i="3"/>
  <c r="A75" i="3"/>
  <c r="B54" i="3"/>
  <c r="A54" i="3"/>
  <c r="B51" i="3"/>
  <c r="A51" i="3"/>
  <c r="B38" i="3"/>
  <c r="A38" i="3"/>
  <c r="B17" i="3"/>
  <c r="A17" i="3"/>
  <c r="A8" i="3"/>
  <c r="B8" i="3"/>
  <c r="E13" i="6"/>
  <c r="E12" i="6"/>
  <c r="E11" i="6"/>
  <c r="E9" i="6"/>
  <c r="E14" i="6" l="1"/>
  <c r="C19" i="5"/>
  <c r="D19" i="5"/>
  <c r="F19" i="5"/>
  <c r="C20" i="5"/>
  <c r="F20" i="5"/>
  <c r="C24" i="5"/>
  <c r="F24" i="5"/>
  <c r="C28" i="5"/>
  <c r="F28" i="5"/>
  <c r="C31" i="5"/>
  <c r="F31" i="5"/>
  <c r="C33" i="5"/>
  <c r="F33" i="5"/>
  <c r="C36" i="5"/>
  <c r="F36" i="5"/>
  <c r="C38" i="5"/>
  <c r="F38" i="5"/>
  <c r="C43" i="5"/>
  <c r="D43" i="5"/>
  <c r="F43" i="5"/>
  <c r="C47" i="5"/>
  <c r="F47" i="5"/>
  <c r="C51" i="5"/>
  <c r="F51" i="5"/>
  <c r="C55" i="5"/>
  <c r="F55" i="5"/>
  <c r="C59" i="5"/>
  <c r="F59" i="5"/>
  <c r="C63" i="5"/>
  <c r="F63" i="5"/>
  <c r="C65" i="5"/>
  <c r="D65" i="5"/>
  <c r="F65" i="5"/>
  <c r="C66" i="5"/>
  <c r="F66" i="5"/>
  <c r="C67" i="5"/>
  <c r="F67" i="5"/>
  <c r="C68" i="5"/>
  <c r="F68" i="5"/>
  <c r="C70" i="5"/>
  <c r="D70" i="5"/>
  <c r="F70" i="5"/>
  <c r="C71" i="5"/>
  <c r="F71" i="5"/>
  <c r="C74" i="5"/>
  <c r="F74" i="5"/>
  <c r="C76" i="5"/>
  <c r="D76" i="5"/>
  <c r="F76" i="5"/>
  <c r="C77" i="5"/>
  <c r="F77" i="5"/>
  <c r="C78" i="5"/>
  <c r="F78" i="5"/>
  <c r="C79" i="5"/>
  <c r="F79" i="5"/>
  <c r="C80" i="5"/>
  <c r="F80" i="5"/>
  <c r="C81" i="5"/>
  <c r="F81" i="5"/>
  <c r="C83" i="5"/>
  <c r="D83" i="5"/>
  <c r="F83" i="5"/>
  <c r="C84" i="5"/>
  <c r="F84" i="5"/>
  <c r="C13" i="5"/>
  <c r="F13" i="5"/>
  <c r="R7" i="5" l="1"/>
  <c r="Q7" i="5"/>
  <c r="N13" i="5"/>
  <c r="R13" i="5"/>
  <c r="O13" i="5"/>
  <c r="S13" i="5"/>
  <c r="Q13" i="5"/>
  <c r="T13" i="5"/>
  <c r="P13" i="5"/>
  <c r="D38" i="2"/>
  <c r="D84" i="5" s="1"/>
  <c r="D33" i="2"/>
  <c r="D32" i="2"/>
  <c r="D77" i="5" s="1"/>
  <c r="D29" i="2"/>
  <c r="D71" i="5" s="1"/>
  <c r="T7" i="5" l="1"/>
  <c r="N7" i="5"/>
  <c r="D34" i="2"/>
  <c r="D78" i="5"/>
  <c r="P7" i="5"/>
  <c r="O7" i="5"/>
  <c r="S7" i="5"/>
  <c r="J10" i="6"/>
  <c r="K10" i="6"/>
  <c r="E84" i="3"/>
  <c r="Z84" i="3"/>
  <c r="W84" i="3"/>
  <c r="T84" i="3"/>
  <c r="Q84" i="3"/>
  <c r="N84" i="3"/>
  <c r="K84" i="3"/>
  <c r="H84" i="3"/>
  <c r="D25" i="2"/>
  <c r="D19" i="2"/>
  <c r="D10" i="2"/>
  <c r="E15" i="6" l="1"/>
  <c r="M10" i="6"/>
  <c r="M8" i="6" s="1"/>
  <c r="M7" i="6" s="1"/>
  <c r="G10" i="6"/>
  <c r="G8" i="6" s="1"/>
  <c r="I10" i="6"/>
  <c r="I8" i="6" s="1"/>
  <c r="I7" i="6" s="1"/>
  <c r="F8" i="6"/>
  <c r="H10" i="6"/>
  <c r="H8" i="6" s="1"/>
  <c r="D35" i="2"/>
  <c r="D80" i="5" s="1"/>
  <c r="D79" i="5"/>
  <c r="D11" i="2"/>
  <c r="D24" i="5" s="1"/>
  <c r="D20" i="5"/>
  <c r="D20" i="2"/>
  <c r="D47" i="5"/>
  <c r="D26" i="2"/>
  <c r="D67" i="5" s="1"/>
  <c r="D66" i="5"/>
  <c r="L10" i="6"/>
  <c r="L8" i="6" s="1"/>
  <c r="K8" i="6"/>
  <c r="K7" i="6" s="1"/>
  <c r="J8" i="6"/>
  <c r="C10" i="1"/>
  <c r="C11" i="1" s="1"/>
  <c r="C12" i="1" s="1"/>
  <c r="E7" i="6" l="1"/>
  <c r="D12" i="2"/>
  <c r="D13" i="2" s="1"/>
  <c r="E10" i="6"/>
  <c r="D21" i="2"/>
  <c r="D51" i="5"/>
  <c r="C13" i="1"/>
  <c r="C14" i="1" s="1"/>
  <c r="C15" i="1" s="1"/>
  <c r="C16" i="1" s="1"/>
  <c r="D28" i="5"/>
  <c r="E8" i="6"/>
  <c r="D22" i="2" l="1"/>
  <c r="D59" i="5" s="1"/>
  <c r="D55" i="5"/>
  <c r="C17" i="1"/>
  <c r="C18" i="1" s="1"/>
  <c r="C19" i="1" s="1"/>
  <c r="C20" i="1" s="1"/>
  <c r="D14" i="2"/>
  <c r="D31" i="5"/>
  <c r="C22" i="1" l="1"/>
  <c r="C23" i="1" s="1"/>
  <c r="C24" i="1" s="1"/>
  <c r="C25" i="1" s="1"/>
  <c r="C26" i="1" s="1"/>
  <c r="C27" i="1" s="1"/>
  <c r="D15" i="2"/>
  <c r="D33" i="5"/>
  <c r="C28" i="1" l="1"/>
  <c r="C29" i="1" s="1"/>
  <c r="C30" i="1" s="1"/>
  <c r="D36" i="5"/>
  <c r="D16" i="2"/>
  <c r="D37" i="5" s="1"/>
</calcChain>
</file>

<file path=xl/comments1.xml><?xml version="1.0" encoding="utf-8"?>
<comments xmlns="http://schemas.openxmlformats.org/spreadsheetml/2006/main">
  <authors>
    <author>Алла Попова</author>
  </authors>
  <commentLis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Алла Попова:</t>
        </r>
        <r>
          <rPr>
            <sz val="9"/>
            <color indexed="81"/>
            <rFont val="Tahoma"/>
            <family val="2"/>
            <charset val="204"/>
          </rPr>
          <t xml:space="preserve">
Из обновленного распределения. Цифру дала Рыскалина</t>
        </r>
      </text>
    </comment>
  </commentList>
</comments>
</file>

<file path=xl/sharedStrings.xml><?xml version="1.0" encoding="utf-8"?>
<sst xmlns="http://schemas.openxmlformats.org/spreadsheetml/2006/main" count="620" uniqueCount="199">
  <si>
    <t>№ п/п</t>
  </si>
  <si>
    <t>Код аналитической программной классификации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</si>
  <si>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</si>
  <si>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</si>
  <si>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</si>
  <si>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</si>
  <si>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</si>
  <si>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</si>
  <si>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</si>
  <si>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</si>
  <si>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</si>
  <si>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</si>
  <si>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МП</t>
  </si>
  <si>
    <t>Пп</t>
  </si>
  <si>
    <t>%</t>
  </si>
  <si>
    <t>т.у.т.</t>
  </si>
  <si>
    <t>кг.у.т./Гкал</t>
  </si>
  <si>
    <t>Удельный расход тепловой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</si>
  <si>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Удельный расход электрической энергии зданиями и помещениями учебно-воспитательного назначения муниципальных организаций, находящихся в ведении органов местного самоуправления</t>
  </si>
  <si>
    <t>Объем потребления дизельного и иного топлива, мазута, природного газа, тепловой энергии, электрической энергии, угля и воды муниципальными учреждениями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</si>
  <si>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</si>
  <si>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</si>
  <si>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</si>
  <si>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отчет</t>
  </si>
  <si>
    <t>оценка</t>
  </si>
  <si>
    <t>прогноз</t>
  </si>
  <si>
    <t>Сведения о составе и значениях целевых показателей (индикаторов) муниципальной программы</t>
  </si>
  <si>
    <r>
      <t>Гкал/м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</si>
  <si>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кВтч/м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</si>
  <si>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/чел</t>
    </r>
  </si>
  <si>
    <t>Перечень основных мероприятий муниципальной программы</t>
  </si>
  <si>
    <t>ОМ</t>
  </si>
  <si>
    <t>М</t>
  </si>
  <si>
    <t>Наименование подпрограммы, основного мероприятия, мероприятия</t>
  </si>
  <si>
    <t>Ответственный исполнитель, соисполнители</t>
  </si>
  <si>
    <t>Срок исполнения</t>
  </si>
  <si>
    <t>Ожидаемый непосредственный результат</t>
  </si>
  <si>
    <t>Взаимосвязь с целевыми показателями (индикаторами)</t>
  </si>
  <si>
    <t>Внедрение энергоменеджмента</t>
  </si>
  <si>
    <t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t>
  </si>
  <si>
    <t>01</t>
  </si>
  <si>
    <t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t>
  </si>
  <si>
    <t>Установка, замена и поверка приборов учета потребляемых энергетических ресурсов</t>
  </si>
  <si>
    <t>Замена светильников внутреннего и уличного освещения на энергоэффективные</t>
  </si>
  <si>
    <t>Реализация энергоэффективных мероприятий в системах теплоснабжения</t>
  </si>
  <si>
    <t>Реализация энергоэффективных мероприятий в системах водоснабжения и водоотведения</t>
  </si>
  <si>
    <t>02</t>
  </si>
  <si>
    <t>03</t>
  </si>
  <si>
    <t>04</t>
  </si>
  <si>
    <t>05</t>
  </si>
  <si>
    <t>Ремонт и утепление ограждающих конструкций зданий, занимаемых учреждениями</t>
  </si>
  <si>
    <t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t>
  </si>
  <si>
    <t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t>
  </si>
  <si>
    <t>Приложение 3</t>
  </si>
  <si>
    <t>Перечень мероприятий, планируемых к включению в муниципальную программу в области энергосбережения и энергетической эффективности, реализуемых за счет всех источников финансирования</t>
  </si>
  <si>
    <t>Наименование мероприятий</t>
  </si>
  <si>
    <t>Затраты, тыс. руб.</t>
  </si>
  <si>
    <t>бюджет МО</t>
  </si>
  <si>
    <t>бюджет УР</t>
  </si>
  <si>
    <t>внебюджетные средства</t>
  </si>
  <si>
    <t>Реализация энергоэффективных мероприятий на объектах организаций, оказывающих услуги водоснабжения на территории муниципального образования</t>
  </si>
  <si>
    <t>Реализация энергоэффективных мероприятий на объектах организаций, оказывающих услуги водоотведения на территории муниципального образования</t>
  </si>
  <si>
    <t>Реализация энергоэффективных мероприятий на объектах организаций, оказывающих услуги теплоснабжения на территории муниципального образования</t>
  </si>
  <si>
    <t>Реализация мероприятий в системе уличного освещения муниципального образования</t>
  </si>
  <si>
    <t>Установка новых и замена существующих светильников уличного освещения на энергоэффективные</t>
  </si>
  <si>
    <t>Реализация мероприятий на объектах предприятий, осуществляемых регулируемые виды деятельности на территории муниципального образования</t>
  </si>
  <si>
    <t>Замена светильников на энергоэффективные в местах общего пользования МКД</t>
  </si>
  <si>
    <t>Реализация энергоэффективных мероприятий в системах теплоснабжения МКД</t>
  </si>
  <si>
    <t>Реализация энергоэффективных мероприятий в системах водоснабжения и водоотведения МКД</t>
  </si>
  <si>
    <t>Ремонт и утепление ограждающих конструкций МКД</t>
  </si>
  <si>
    <t>06</t>
  </si>
  <si>
    <t>Реализация организационных мероприятий на предприятиях реального сектора экономики</t>
  </si>
  <si>
    <t>Реализация энергоэффективных мероприятий на предприятиях реального сектора экономики</t>
  </si>
  <si>
    <t>Реализация технических мероприятий на объектах предприятий реального сектора экономики</t>
  </si>
  <si>
    <t>Оценка энергоэффективности систем теплоснабжения, водоснабжения и водоотведения, функционирующих на территории муниципального образования</t>
  </si>
  <si>
    <t>Проведение мониторинга энергоэффективности организаций, финансируемых из бюджета муниципального образования</t>
  </si>
  <si>
    <t>Оценка энергоэффективности объектов организаций, финансируемых из бюджета муниципального образования</t>
  </si>
  <si>
    <t>Исполнение требований Федерального закона от 07.12.2011 № 416-ФЗ «О водоснабжении и водоотведении»</t>
  </si>
  <si>
    <t>Исполнение требований Федерального закона от 27.07.2010 № 190-ФЗ «О теплоснабжении»</t>
  </si>
  <si>
    <t>Сокращение доли бесхозяйных объектов энергетического хозяйства муниципального образования</t>
  </si>
  <si>
    <t>Повышение эффективности использования бюджетных средств, направленных на реализацию программы, за счет систематизации работы по ее реализации с учетом фактически достигнутых результатов. Своевременное выявление проблем, связанных с реализацией программы (несоблюдение сроков реализации и финансирования мероприятий, отклонение целевых показателей программы от их плановых значений). Принятие мер по результатам мониторинга.</t>
  </si>
  <si>
    <t>Финансовая оценка применения мер муниципального регулирования</t>
  </si>
  <si>
    <t>Наименование меры муниципального регулирования</t>
  </si>
  <si>
    <t>Показатель применения меры</t>
  </si>
  <si>
    <t>Финансовая оценка результата</t>
  </si>
  <si>
    <t>Краткое обоснование необходимости применения меры</t>
  </si>
  <si>
    <t>И</t>
  </si>
  <si>
    <t>Ответственный исполнитель, соисполнитель</t>
  </si>
  <si>
    <t>Код бюджетной классификации</t>
  </si>
  <si>
    <t>ГРБС</t>
  </si>
  <si>
    <t>Пр</t>
  </si>
  <si>
    <t>ЦС</t>
  </si>
  <si>
    <t>ВР</t>
  </si>
  <si>
    <t>Расходы бюджета муниципального образования, тыс.руб.</t>
  </si>
  <si>
    <t>Наименование муниципальной программы, подпрограммы, основного мероприятия, мероприятия</t>
  </si>
  <si>
    <t>Всего</t>
  </si>
  <si>
    <r>
      <t>Р</t>
    </r>
    <r>
      <rPr>
        <vertAlign val="subscript"/>
        <sz val="10"/>
        <color theme="1"/>
        <rFont val="Times New Roman"/>
        <family val="1"/>
        <charset val="204"/>
      </rPr>
      <t>3</t>
    </r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</si>
  <si>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</si>
  <si>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Источник финансирования</t>
  </si>
  <si>
    <t>Оценка расходов, тыс. рублей</t>
  </si>
  <si>
    <t>Итого</t>
  </si>
  <si>
    <t>бюджет муниципального образования</t>
  </si>
  <si>
    <t>в том числе:</t>
  </si>
  <si>
    <t>собственные средства бюджета муниципального образования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</si>
  <si>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</si>
  <si>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</si>
  <si>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</si>
  <si>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средства бюджета Удмуртской Республики, планируемые к привлечению</t>
  </si>
  <si>
    <t>иные источники</t>
  </si>
  <si>
    <t>ИТОГО</t>
  </si>
  <si>
    <t>Доля многоквартирных домов, оснащенных коллективными (общедомовыми) приборами учета природного газа, в общем числе многоквартирных домов, расположенных на территории муниципального образования и подключенных к сетям централизованного газоснабжения</t>
  </si>
  <si>
    <t>Доля многоквартирных домов, оснащенных коллективными (общедомовыми) приборами учета тепловой энергии, в общем числе многоквартирных домов, расположенных на территории муниципального образования и подключенных к сетям централизованного теплоснабжения</t>
  </si>
  <si>
    <t>Доля многоквартирных домов, оснащенных коллективными (общедомовыми) приборами учета электрической энергии, в общем числе многоквартирных домов, расположенных на территории муниципального образования и подключенных к сетям централизованного электроснабжения</t>
  </si>
  <si>
    <t>Доля многоквартирных домов, оснащенных коллективными (общедомовыми) приборами учета холодной воды, в общем числе многоквартирных домов, расположенных на территории муниципального образования и подключенных к сетям централизованного холодного водоснабжения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</si>
  <si>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природного газа,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газоснабжения
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</si>
  <si>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тепловой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теплоснабжения
</t>
  </si>
  <si>
    <t>Доля жилых, нежилых помещений в многоквартирных домах, жилых домах (домовладениях), оснащенных индивидуальными приборами учета электрической энергии,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электроснабжения</t>
  </si>
  <si>
    <t>Доля жилых, нежилых помещений в многоквартирных домах, жилых домах (домовладениях), оснащенных индивидуальными приборами учета холодной воды, в общем числе жилых, нежилых помещений в многоквартирных домах, жилых домах (домовладениях), расположенных на территории муниципального образования и подключенных к сетям централизованного холодного водоснабжения</t>
  </si>
  <si>
    <t>Доля потребляемого муниципальными учреждениями природного газа, приобретаемого по приборам учета, в общем объеме потребляемого природного газа муниципальными учреждениями, объекты которых подключены к сетям централизованного газоснабжения</t>
  </si>
  <si>
    <t>Доля потребляемой муниципальными учреждениями тепловой энергии, приобретаемой по приборам учета, в общем объеме потребляемой тепловой энергии муниципальными учреждениями, объекты которых подключены к сетям централизованного теплоснабжения</t>
  </si>
  <si>
    <t>Доля потребляемой муниципальными учреждениями электрической энергии, приобретаемой по приборам учета, в общем объеме потребляемой электрической энергии муниципальными учреждениями, объекты которых подключены к сетям централизованного электроснабжения</t>
  </si>
  <si>
    <t>Доля потребляемой муниципальными учреждениями холодной воды, приобретаемой по приборам учета, в общем объеме потребляемой холодной воды муниципальными учреждениями, объекты которых подключены к сетям централизованного холодного водоснабжения</t>
  </si>
  <si>
    <t>Доля многоквартирных домов, расположенных на территории муниципального образования, имеющих класс энергетической эффективности "B" и выше</t>
  </si>
  <si>
    <t>Удельный расход тепловой энергии в многоквартирных домах, расположенных на территории муниципального образования</t>
  </si>
  <si>
    <t>Удельный расход электрической энергии в многоквартирных домах, расположенных на территории муниципального образования</t>
  </si>
  <si>
    <t>Удельный расход холодной воды в многоквартирных домах, расположенных на территории муниципального образования</t>
  </si>
  <si>
    <t>Удельный расход топлива на отпущенную с коллекторов котельных в тепловую сеть тепловую энергию на территории муниципального образования</t>
  </si>
  <si>
    <t>Доля потерь тепловой энергии при ее передаче в общем объеме переданной тепловой энергии на территории муниципального образования</t>
  </si>
  <si>
    <t>Доля энергоэффективных источников света в системах уличного освещения на территории муниципального образования</t>
  </si>
  <si>
    <t>Меры муниципального регулирования не предусмотрены</t>
  </si>
  <si>
    <t>Прогноз сводных показателей муниципальных заданий на оказание муниципальных услуг (выполнение работ)</t>
  </si>
  <si>
    <t>Наименование муниципальной услуги (работы)</t>
  </si>
  <si>
    <t>Наименование показателя</t>
  </si>
  <si>
    <t>Муниципальные задания на оказание муниципальных услуг (выполнение работ) в рамках программы не формируются</t>
  </si>
  <si>
    <t>2023 - 2030 годы, ежегодно</t>
  </si>
  <si>
    <t>Повышение энергетической эффективности объектов, занимаемых муниципальными бюджетными учреждениями</t>
  </si>
  <si>
    <t>Повышение энергетической эффективности систем водоснабжения, повышение надежности и качества водоснабжения потребителей</t>
  </si>
  <si>
    <t>Повышение энергетической эффективности систем водоотведения, повышение надежности и качества водоотведения потребителей</t>
  </si>
  <si>
    <t>Повышение энергетической эффективности систем теплоснабжения, повышение надежности и качества теплоснабжения потребителей</t>
  </si>
  <si>
    <t>Повышение энергетической эффективности, качества и надежности работы систем уличного освещения муниципального образования</t>
  </si>
  <si>
    <t>Повышение доли потребляемых муниципальными учреждениями энергетических ресурсов, приобретаемых по приборам учета</t>
  </si>
  <si>
    <t>Повышение доли потребляемых объектами многоквартирного жилищного фонда энергетических ресурсов, приобретаемых по приборам учета</t>
  </si>
  <si>
    <t>Повышение эффективности потребления энергоресурсов в многоквартирных домах на основе использования при проведении капитальных ремонтов современных энергоэффективных материалов и технологий, а также формирования бережливой модели поведения населения</t>
  </si>
  <si>
    <t>Снижение себестоимости выпускаемой продукции и оказываемых услуг</t>
  </si>
  <si>
    <t>Расчетные расходы бюджета УР</t>
  </si>
  <si>
    <t>Повышение качества работы предприятий и организаций в области энергосбережения и повышения энергоэффективности</t>
  </si>
  <si>
    <t>Разработка и (или) ежегодная актуализация схемы теплоснабжения в муниципальном образовании в Удмуртской Республике</t>
  </si>
  <si>
    <t>Разработка и (или) актуализация схемы водоснабжения и водоотведения в муниципальном образовании в Удмуртской Республике</t>
  </si>
  <si>
    <t>Реализация мероприятий  по восстановлению и устройству сетей уличного освещения в муниципальном образовании в Удмуртской Республике</t>
  </si>
  <si>
    <t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t>
  </si>
  <si>
    <t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t>
  </si>
  <si>
    <t xml:space="preserve">Вовлечение предприятий всех отраслей экономики и всех слоев населения в решение проблем энергосбережения  </t>
  </si>
  <si>
    <t>08</t>
  </si>
  <si>
    <t>Приложение 2
к муниципальной программе 
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t>
  </si>
  <si>
    <t>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t>
  </si>
  <si>
    <t>"Энергосбережение и повышение энергетической эффективности 
муниципального образования «Муниципальный округ Вавожский район Удмуртской Республики» на 2023-2030 годы"</t>
  </si>
  <si>
    <t>Приложение 1
к муниципальной программе 
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t>
  </si>
  <si>
    <t>Оперативное управление программой 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t>
  </si>
  <si>
    <t>Реализация энергоэффективных мероприятий на объектах многоквартирного жилищного фонда муниципального образования</t>
  </si>
  <si>
    <t>Приложение 3
к муниципальной программе 
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t>
  </si>
  <si>
    <t>Приложение 4
к муниципальной программе 
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t>
  </si>
  <si>
    <t>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</t>
  </si>
  <si>
    <t>Ресурсное обеспечение реализации муниципальной программы за счет средств бюджета муниципального образования "Муниципальный округ Вавожский район Удмуртской Республики"</t>
  </si>
  <si>
    <t>Приложение 5
к муниципальной программе 
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t>
  </si>
  <si>
    <t>Приложение 6
к муниципальной программе 
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t>
  </si>
  <si>
    <t>Отдел по строительству и ЖКХ Администрации муниципального образования "Муниципальный округ Вавожский район Удмуртской Республики"</t>
  </si>
  <si>
    <t>Отдел по строительству и ЖКХ
 Администрации муниципального образования «Муниципальный округ Вавожский район Удмуртской Республики"</t>
  </si>
  <si>
    <t>Ожидаемый объем экономии энергетических ресурсов к концу действия программы относительно базового периода составит:
электрической энергии - 58 тыс.кВтч/год (0,36 млн.руб./год);
тепловой энергии - 494 Гкал/год (1,2 млн.руб./год)</t>
  </si>
  <si>
    <t>Ожидаемый объем экономии электрической энергии к концу действия программы относительно базового периода составит 23,5 тыс.кВтч/год (168 тыс.руб./год)</t>
  </si>
  <si>
    <r>
      <t>Ожидаемый объем экономии энергетических ресурсов к концу действия программы относительно базового периода составит:
электрической энергии - 17 тыс.кВтч/год (48 тыс.руб./год);
тепловой энергии - 299 Гкал/год (748 тыс.руб./год);
холодной воды - 1,6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(57 тыс.руб./год)</t>
    </r>
  </si>
  <si>
    <t>Приложение 1,
08.1 - 08.8</t>
  </si>
  <si>
    <t>Приложение 1, 
08.9 - 08.12</t>
  </si>
  <si>
    <t>Администрация муниципального образования "Муниципальный округ Вавожский район Удмуртской Республики"</t>
  </si>
  <si>
    <t>08001S5770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</si>
  <si>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</si>
  <si>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</si>
  <si>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Отдел по управлению муниципальным имуществом Администрации муниципального образования "Муниципальный округ Вавожский район Удмуртской Республики"</t>
  </si>
  <si>
    <t>07</t>
  </si>
  <si>
    <t>08002S5770</t>
  </si>
  <si>
    <t>Объект …</t>
  </si>
  <si>
    <t>Приложение 1, 
08.14 - 08.15</t>
  </si>
  <si>
    <t>Приложение 1, 
08.13 - 08.15</t>
  </si>
  <si>
    <t>Приложение 1, 
08.15</t>
  </si>
  <si>
    <t>Приложение 1, 
08.20 - 08.21</t>
  </si>
  <si>
    <t>Приложение 1, 
08.22</t>
  </si>
  <si>
    <t>Приложение 1,
08.18</t>
  </si>
  <si>
    <t>Приложение 1,
08.19</t>
  </si>
  <si>
    <t>Отдел по строительству и ЖКХ, Управление образования, 
Отдел культуры Администрации муниципального образования "Муниципальный округ Вавожский район Удмуртской Республики",
Администрация муниципального образования "Муниципальный округ Вавожский район Удмуртской Республики"</t>
  </si>
  <si>
    <t>Отдел по строительству и ЖКХ, 
Отдел по управлению муниципальным имуществом Администрации муниципального образования "Муниципальный округ Вавожский район Удмуртской Республики"</t>
  </si>
  <si>
    <t>Отдел по строительству и ЖКХ Администрации муниципального образования «Муниципальный округ Вавожский район Удмуртской Республики",
Администрация муниципального образования "Муниципальный округ Вавожский район Удмуртской Республики"</t>
  </si>
  <si>
    <r>
      <t>Ожидаемый объем экономии природного газа к концу действия программы относительно базового периода составит 
15 тыс.м</t>
    </r>
    <r>
      <rPr>
        <b/>
        <vertAlign val="superscript"/>
        <sz val="9"/>
        <color theme="1"/>
        <rFont val="Times New Roman"/>
        <family val="1"/>
        <charset val="204"/>
      </rPr>
      <t>3</t>
    </r>
    <r>
      <rPr>
        <b/>
        <sz val="9"/>
        <color theme="1"/>
        <rFont val="Times New Roman"/>
        <family val="1"/>
        <charset val="204"/>
      </rPr>
      <t>/год (91 тыс.руб./год)</t>
    </r>
  </si>
  <si>
    <t>Приложение 1,
08.16 - 08.18</t>
  </si>
  <si>
    <t>17001S5770</t>
  </si>
  <si>
    <t>1700162600</t>
  </si>
  <si>
    <t>17</t>
  </si>
  <si>
    <t>0</t>
  </si>
  <si>
    <t>1700105770</t>
  </si>
  <si>
    <t>17004S5770</t>
  </si>
  <si>
    <t>1700462600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</si>
</sst>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0.0"/>
    <numFmt numFmtId="165" formatCode="#,##0.0"/>
    <numFmt numFmtId="166" formatCode="#,##0.000"/>
    <numFmt numFmtId="167" formatCode="&quot;5.&quot;#"/>
    <numFmt numFmtId="168" formatCode="0.0%"/>
    <numFmt numFmtId="169" formatCode="0.0%_);\(0.0%\)"/>
    <numFmt numFmtId="170" formatCode="#,##0_);[Red]\(#,##0\)"/>
    <numFmt numFmtId="171" formatCode="#.##0\.00"/>
    <numFmt numFmtId="172" formatCode="#\.00"/>
    <numFmt numFmtId="173" formatCode="_(&quot;р.&quot;* #,##0.00_);_(&quot;р.&quot;* \(#,##0.00\);_(&quot;р.&quot;* &quot;-&quot;??_);_(@_)"/>
    <numFmt numFmtId="174" formatCode="_-* #,##0.00&quot;р.&quot;_-;\-* #,##0.00&quot;р.&quot;_-;_-* \-??&quot;р.&quot;_-;_-@_-"/>
    <numFmt numFmtId="175" formatCode="_-* #,##0.00&quot;р.&quot;_-;\-* #,##0.00&quot;р.&quot;_-;_-* &quot;-&quot;??&quot;р.&quot;_-;_-@_-"/>
    <numFmt numFmtId="176" formatCode="#\."/>
    <numFmt numFmtId="177" formatCode="General_)"/>
    <numFmt numFmtId="178" formatCode="_-* #,##0&quot;đ.&quot;_-;\-* #,##0&quot;đ.&quot;_-;_-* &quot;-&quot;&quot;đ.&quot;_-;_-@_-"/>
    <numFmt numFmtId="179" formatCode="_-* #,##0.00&quot;đ.&quot;_-;\-* #,##0.00&quot;đ.&quot;_-;_-* &quot;-&quot;??&quot;đ.&quot;_-;_-@_-"/>
    <numFmt numFmtId="180" formatCode="_-* #,##0_-;\-* #,##0_-;_-* &quot;-&quot;_-;_-@_-"/>
    <numFmt numFmtId="181" formatCode="_-* #,##0.00_-;\-* #,##0.00_-;_-* &quot;-&quot;??_-;_-@_-"/>
    <numFmt numFmtId="182" formatCode="&quot;$&quot;#,##0_);[Red]\(&quot;$&quot;#,##0\)"/>
    <numFmt numFmtId="183" formatCode="\$#,##0_);[Red]&quot;($&quot;#,##0\)"/>
    <numFmt numFmtId="184" formatCode="_-&quot;Ј&quot;* #,##0.00_-;\-&quot;Ј&quot;* #,##0.00_-;_-&quot;Ј&quot;* &quot;-&quot;??_-;_-@_-"/>
    <numFmt numFmtId="185" formatCode="\$#,##0\ ;\(\$#,##0\)"/>
    <numFmt numFmtId="186" formatCode="\$#,##0\ ;&quot;($&quot;#,##0\)"/>
    <numFmt numFmtId="187" formatCode="_-* #,##0.00[$€-1]_-;\-* #,##0.00[$€-1]_-;_-* &quot;-&quot;??[$€-1]_-"/>
    <numFmt numFmtId="188" formatCode="_-* #,##0.00[$€-1]_-;\-* #,##0.00[$€-1]_-;_-* \-??[$€-1]_-"/>
    <numFmt numFmtId="189" formatCode="#,##0_);[Blue]\(#,##0\)"/>
    <numFmt numFmtId="190" formatCode="_-* #,##0_đ_._-;\-* #,##0_đ_._-;_-* &quot;-&quot;_đ_._-;_-@_-"/>
    <numFmt numFmtId="191" formatCode="_-* #,##0.00_đ_._-;\-* #,##0.00_đ_._-;_-* &quot;-&quot;??_đ_._-;_-@_-"/>
    <numFmt numFmtId="192" formatCode="_-* #,##0\ _р_._-;\-* #,##0\ _р_._-;_-* &quot;-&quot;\ _р_._-;_-@_-"/>
    <numFmt numFmtId="193" formatCode="_-* #,##0.00\ _р_._-;\-* #,##0.00\ _р_._-;_-* &quot;-&quot;??\ _р_._-;_-@_-"/>
    <numFmt numFmtId="194" formatCode="_-* #,##0.00_р_._-;\-* #,##0.00_р_._-;_-* &quot;-&quot;??_р_._-;_-@_-"/>
    <numFmt numFmtId="195" formatCode="_(* #,##0.00_);_(* \(#,##0.00\);_(* &quot;-&quot;??_);_(@_)"/>
    <numFmt numFmtId="196" formatCode="_-* #,##0.00_р_._-;\-* #,##0.00_р_._-;_-* \-??_р_._-;_-@_-"/>
  </numFmts>
  <fonts count="1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 New"/>
      <family val="1"/>
      <charset val="204"/>
    </font>
    <font>
      <sz val="1"/>
      <color indexed="8"/>
      <name val="Courier"/>
      <family val="3"/>
    </font>
    <font>
      <sz val="1"/>
      <color indexed="8"/>
      <name val="Courier New"/>
      <family val="3"/>
      <charset val="204"/>
    </font>
    <font>
      <b/>
      <sz val="1"/>
      <color indexed="8"/>
      <name val="Courier"/>
      <family val="3"/>
    </font>
    <font>
      <b/>
      <sz val="1"/>
      <color indexed="8"/>
      <name val="Courier New"/>
      <family val="3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u/>
      <sz val="10"/>
      <color indexed="12"/>
      <name val="Courier New"/>
      <family val="3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sz val="8"/>
      <name val="Arial Cyr"/>
      <charset val="204"/>
    </font>
    <font>
      <sz val="8"/>
      <name val="Arial Cyr"/>
      <family val="2"/>
      <charset val="204"/>
    </font>
    <font>
      <u/>
      <sz val="8"/>
      <color indexed="12"/>
      <name val="Arial Cyr"/>
      <charset val="204"/>
    </font>
    <font>
      <u/>
      <sz val="8"/>
      <color indexed="12"/>
      <name val="Arial Cyr"/>
      <family val="2"/>
      <charset val="204"/>
    </font>
    <font>
      <sz val="14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u/>
      <sz val="10"/>
      <color indexed="36"/>
      <name val="Arial Cyr"/>
      <charset val="204"/>
    </font>
    <font>
      <sz val="11"/>
      <color indexed="17"/>
      <name val="Calibri"/>
      <family val="2"/>
      <charset val="204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18"/>
      <name val="Arial Cyr"/>
      <family val="2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u/>
      <sz val="10"/>
      <color indexed="20"/>
      <name val="Courier New"/>
      <family val="3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Arial"/>
      <family val="2"/>
    </font>
    <font>
      <sz val="8"/>
      <name val="Helv"/>
      <charset val="204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0"/>
      <color indexed="12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color indexed="10"/>
      <name val="Arial"/>
      <family val="2"/>
      <charset val="204"/>
    </font>
    <font>
      <b/>
      <sz val="8"/>
      <color indexed="9"/>
      <name val="Arial Cyr"/>
      <charset val="204"/>
    </font>
    <font>
      <b/>
      <sz val="8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name val="Times New Roman CYR"/>
      <family val="1"/>
      <charset val="204"/>
    </font>
    <font>
      <sz val="10"/>
      <name val="Times New Roman CYR"/>
      <charset val="204"/>
    </font>
    <font>
      <sz val="12"/>
      <color indexed="24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35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  <bgColor indexed="51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49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2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4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EF3F8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9">
    <xf numFmtId="0" fontId="0" fillId="0" borderId="0"/>
    <xf numFmtId="0" fontId="6" fillId="0" borderId="0"/>
    <xf numFmtId="168" fontId="7" fillId="0" borderId="0">
      <alignment vertical="top"/>
    </xf>
    <xf numFmtId="168" fontId="8" fillId="0" borderId="0">
      <alignment vertical="top"/>
    </xf>
    <xf numFmtId="169" fontId="8" fillId="2" borderId="0">
      <alignment vertical="top"/>
    </xf>
    <xf numFmtId="169" fontId="8" fillId="3" borderId="0">
      <alignment vertical="top"/>
    </xf>
    <xf numFmtId="168" fontId="8" fillId="4" borderId="0">
      <alignment vertical="top"/>
    </xf>
    <xf numFmtId="168" fontId="8" fillId="5" borderId="0">
      <alignment vertical="top"/>
    </xf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170" fontId="7" fillId="0" borderId="0">
      <alignment vertical="top"/>
    </xf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170" fontId="7" fillId="0" borderId="0">
      <alignment vertical="top"/>
    </xf>
    <xf numFmtId="170" fontId="7" fillId="0" borderId="0">
      <alignment vertical="top"/>
    </xf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171" fontId="11" fillId="0" borderId="0">
      <protection locked="0"/>
    </xf>
    <xf numFmtId="171" fontId="12" fillId="0" borderId="0">
      <protection locked="0"/>
    </xf>
    <xf numFmtId="172" fontId="11" fillId="0" borderId="0">
      <protection locked="0"/>
    </xf>
    <xf numFmtId="172" fontId="12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176" fontId="11" fillId="0" borderId="18">
      <protection locked="0"/>
    </xf>
    <xf numFmtId="176" fontId="12" fillId="0" borderId="19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3" fillId="0" borderId="18">
      <protection locked="0"/>
    </xf>
    <xf numFmtId="0" fontId="14" fillId="0" borderId="19">
      <protection locked="0"/>
    </xf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6" borderId="0" applyNumberFormat="0" applyBorder="0" applyAlignment="0" applyProtection="0"/>
    <xf numFmtId="0" fontId="17" fillId="8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3" borderId="0" applyNumberFormat="0" applyBorder="0" applyAlignment="0" applyProtection="0"/>
    <xf numFmtId="0" fontId="17" fillId="15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7" borderId="0" applyNumberFormat="0" applyBorder="0" applyAlignment="0" applyProtection="0"/>
    <xf numFmtId="0" fontId="17" fillId="19" borderId="0" applyNumberFormat="0" applyBorder="0" applyAlignment="0" applyProtection="0"/>
    <xf numFmtId="0" fontId="17" fillId="21" borderId="0" applyNumberFormat="0" applyBorder="0" applyAlignment="0" applyProtection="0"/>
    <xf numFmtId="0" fontId="17" fillId="11" borderId="0" applyNumberFormat="0" applyBorder="0" applyAlignment="0" applyProtection="0"/>
    <xf numFmtId="0" fontId="17" fillId="17" borderId="0" applyNumberFormat="0" applyBorder="0" applyAlignment="0" applyProtection="0"/>
    <xf numFmtId="0" fontId="17" fillId="23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8" fillId="19" borderId="0" applyNumberFormat="0" applyBorder="0" applyAlignment="0" applyProtection="0"/>
    <xf numFmtId="0" fontId="18" fillId="21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1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77" fontId="21" fillId="0" borderId="20">
      <protection locked="0"/>
    </xf>
    <xf numFmtId="177" fontId="21" fillId="0" borderId="21">
      <protection locked="0"/>
    </xf>
    <xf numFmtId="178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41" borderId="22" applyNumberFormat="0" applyAlignment="0" applyProtection="0"/>
    <xf numFmtId="0" fontId="24" fillId="3" borderId="22" applyNumberFormat="0" applyAlignment="0" applyProtection="0"/>
    <xf numFmtId="0" fontId="25" fillId="42" borderId="23" applyNumberFormat="0" applyAlignment="0" applyProtection="0"/>
    <xf numFmtId="0" fontId="25" fillId="43" borderId="23" applyNumberFormat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3" fontId="26" fillId="0" borderId="0" applyFont="0" applyFill="0" applyBorder="0" applyAlignment="0" applyProtection="0"/>
    <xf numFmtId="3" fontId="21" fillId="0" borderId="0" applyFill="0" applyBorder="0" applyAlignment="0" applyProtection="0"/>
    <xf numFmtId="177" fontId="27" fillId="44" borderId="20"/>
    <xf numFmtId="177" fontId="27" fillId="14" borderId="21"/>
    <xf numFmtId="182" fontId="28" fillId="0" borderId="0" applyFont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2" fontId="28" fillId="0" borderId="0" applyFont="0" applyFill="0" applyBorder="0" applyAlignment="0" applyProtection="0"/>
    <xf numFmtId="183" fontId="21" fillId="0" borderId="0" applyFill="0" applyBorder="0" applyAlignment="0" applyProtection="0"/>
    <xf numFmtId="183" fontId="21" fillId="0" borderId="0" applyFill="0" applyBorder="0" applyAlignment="0" applyProtection="0"/>
    <xf numFmtId="184" fontId="10" fillId="0" borderId="0" applyFont="0" applyFill="0" applyBorder="0" applyAlignment="0" applyProtection="0"/>
    <xf numFmtId="185" fontId="26" fillId="0" borderId="0" applyFont="0" applyFill="0" applyBorder="0" applyAlignment="0" applyProtection="0"/>
    <xf numFmtId="186" fontId="21" fillId="0" borderId="0" applyFill="0" applyBorder="0" applyAlignment="0" applyProtection="0"/>
    <xf numFmtId="0" fontId="29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1" fillId="0" borderId="0" applyFill="0" applyBorder="0" applyAlignment="0" applyProtection="0"/>
    <xf numFmtId="14" fontId="30" fillId="0" borderId="0">
      <alignment vertical="top"/>
    </xf>
    <xf numFmtId="14" fontId="31" fillId="0" borderId="0">
      <alignment vertical="top"/>
    </xf>
    <xf numFmtId="170" fontId="32" fillId="0" borderId="0">
      <alignment vertical="top"/>
    </xf>
    <xf numFmtId="170" fontId="33" fillId="0" borderId="0">
      <alignment vertical="top"/>
    </xf>
    <xf numFmtId="187" fontId="34" fillId="0" borderId="0" applyFont="0" applyFill="0" applyBorder="0" applyAlignment="0" applyProtection="0"/>
    <xf numFmtId="188" fontId="21" fillId="0" borderId="0" applyFill="0" applyBorder="0" applyAlignment="0" applyProtection="0"/>
    <xf numFmtId="0" fontId="17" fillId="0" borderId="0"/>
    <xf numFmtId="0" fontId="35" fillId="0" borderId="0" applyNumberFormat="0" applyFill="0" applyBorder="0" applyAlignment="0" applyProtection="0"/>
    <xf numFmtId="164" fontId="36" fillId="0" borderId="0" applyFill="0" applyBorder="0" applyAlignment="0" applyProtection="0"/>
    <xf numFmtId="164" fontId="7" fillId="0" borderId="0" applyFill="0" applyBorder="0" applyAlignment="0" applyProtection="0"/>
    <xf numFmtId="164" fontId="37" fillId="0" borderId="0" applyFill="0" applyBorder="0" applyAlignment="0" applyProtection="0"/>
    <xf numFmtId="164" fontId="38" fillId="0" borderId="0" applyFill="0" applyBorder="0" applyAlignment="0" applyProtection="0"/>
    <xf numFmtId="164" fontId="39" fillId="0" borderId="0" applyFill="0" applyBorder="0" applyAlignment="0" applyProtection="0"/>
    <xf numFmtId="164" fontId="40" fillId="0" borderId="0" applyFill="0" applyBorder="0" applyAlignment="0" applyProtection="0"/>
    <xf numFmtId="164" fontId="41" fillId="0" borderId="0" applyFill="0" applyBorder="0" applyAlignment="0" applyProtection="0"/>
    <xf numFmtId="2" fontId="26" fillId="0" borderId="0" applyFont="0" applyFill="0" applyBorder="0" applyAlignment="0" applyProtection="0"/>
    <xf numFmtId="2" fontId="21" fillId="0" borderId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4" fillId="0" borderId="0">
      <alignment vertical="top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>
      <alignment vertical="top"/>
    </xf>
    <xf numFmtId="170" fontId="49" fillId="0" borderId="0">
      <alignment vertical="top"/>
    </xf>
    <xf numFmtId="170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7" fontId="52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5" fillId="15" borderId="22" applyNumberFormat="0" applyAlignment="0" applyProtection="0"/>
    <xf numFmtId="0" fontId="55" fillId="16" borderId="22" applyNumberFormat="0" applyAlignment="0" applyProtection="0"/>
    <xf numFmtId="170" fontId="8" fillId="0" borderId="0">
      <alignment vertical="top"/>
    </xf>
    <xf numFmtId="170" fontId="8" fillId="2" borderId="0">
      <alignment vertical="top"/>
    </xf>
    <xf numFmtId="170" fontId="8" fillId="3" borderId="0">
      <alignment vertical="top"/>
    </xf>
    <xf numFmtId="189" fontId="8" fillId="4" borderId="0">
      <alignment vertical="top"/>
    </xf>
    <xf numFmtId="189" fontId="8" fillId="5" borderId="0">
      <alignment vertical="top"/>
    </xf>
    <xf numFmtId="0" fontId="56" fillId="0" borderId="25" applyNumberFormat="0" applyFill="0" applyAlignment="0" applyProtection="0"/>
    <xf numFmtId="0" fontId="57" fillId="45" borderId="0" applyNumberFormat="0" applyBorder="0" applyAlignment="0" applyProtection="0"/>
    <xf numFmtId="0" fontId="57" fillId="46" borderId="0" applyNumberFormat="0" applyBorder="0" applyAlignment="0" applyProtection="0"/>
    <xf numFmtId="0" fontId="58" fillId="0" borderId="0"/>
    <xf numFmtId="0" fontId="22" fillId="0" borderId="0"/>
    <xf numFmtId="0" fontId="21" fillId="0" borderId="0"/>
    <xf numFmtId="0" fontId="22" fillId="0" borderId="0"/>
    <xf numFmtId="0" fontId="59" fillId="0" borderId="0"/>
    <xf numFmtId="0" fontId="7" fillId="0" borderId="0"/>
    <xf numFmtId="0" fontId="29" fillId="0" borderId="0" applyFill="0" applyBorder="0" applyProtection="0">
      <alignment vertical="center"/>
    </xf>
    <xf numFmtId="0" fontId="6" fillId="0" borderId="0"/>
    <xf numFmtId="0" fontId="60" fillId="47" borderId="26" applyNumberFormat="0" applyFont="0" applyAlignment="0" applyProtection="0"/>
    <xf numFmtId="0" fontId="21" fillId="48" borderId="26" applyNumberFormat="0" applyAlignment="0" applyProtection="0"/>
    <xf numFmtId="190" fontId="22" fillId="0" borderId="0" applyFont="0" applyFill="0" applyBorder="0" applyAlignment="0" applyProtection="0"/>
    <xf numFmtId="191" fontId="22" fillId="0" borderId="0" applyFont="0" applyFill="0" applyBorder="0" applyAlignment="0" applyProtection="0"/>
    <xf numFmtId="0" fontId="61" fillId="41" borderId="27" applyNumberFormat="0" applyAlignment="0" applyProtection="0"/>
    <xf numFmtId="0" fontId="61" fillId="3" borderId="27" applyNumberFormat="0" applyAlignment="0" applyProtection="0"/>
    <xf numFmtId="0" fontId="29" fillId="0" borderId="0" applyFill="0" applyBorder="0" applyProtection="0">
      <alignment vertical="center"/>
    </xf>
    <xf numFmtId="0" fontId="62" fillId="0" borderId="0" applyNumberFormat="0">
      <alignment horizontal="left"/>
    </xf>
    <xf numFmtId="4" fontId="63" fillId="49" borderId="27" applyNumberFormat="0" applyProtection="0">
      <alignment vertical="center"/>
    </xf>
    <xf numFmtId="0" fontId="64" fillId="46" borderId="27" applyNumberFormat="0" applyProtection="0">
      <alignment vertical="center"/>
    </xf>
    <xf numFmtId="4" fontId="65" fillId="49" borderId="27" applyNumberFormat="0" applyProtection="0">
      <alignment vertical="center"/>
    </xf>
    <xf numFmtId="0" fontId="66" fillId="46" borderId="27" applyNumberFormat="0" applyProtection="0">
      <alignment vertical="center"/>
    </xf>
    <xf numFmtId="4" fontId="63" fillId="49" borderId="27" applyNumberFormat="0" applyProtection="0">
      <alignment horizontal="left" vertical="center" indent="1"/>
    </xf>
    <xf numFmtId="0" fontId="64" fillId="46" borderId="27" applyNumberFormat="0" applyProtection="0">
      <alignment horizontal="left" vertical="center" indent="1"/>
    </xf>
    <xf numFmtId="4" fontId="63" fillId="49" borderId="27" applyNumberFormat="0" applyProtection="0">
      <alignment horizontal="left" vertical="center" indent="1"/>
    </xf>
    <xf numFmtId="0" fontId="64" fillId="46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4" fontId="63" fillId="51" borderId="27" applyNumberFormat="0" applyProtection="0">
      <alignment horizontal="right" vertical="center"/>
    </xf>
    <xf numFmtId="0" fontId="64" fillId="9" borderId="27" applyNumberFormat="0" applyProtection="0">
      <alignment horizontal="right" vertical="center"/>
    </xf>
    <xf numFmtId="4" fontId="63" fillId="52" borderId="27" applyNumberFormat="0" applyProtection="0">
      <alignment horizontal="right" vertical="center"/>
    </xf>
    <xf numFmtId="0" fontId="64" fillId="20" borderId="27" applyNumberFormat="0" applyProtection="0">
      <alignment horizontal="right" vertical="center"/>
    </xf>
    <xf numFmtId="4" fontId="63" fillId="53" borderId="27" applyNumberFormat="0" applyProtection="0">
      <alignment horizontal="right" vertical="center"/>
    </xf>
    <xf numFmtId="0" fontId="64" fillId="36" borderId="27" applyNumberFormat="0" applyProtection="0">
      <alignment horizontal="right" vertical="center"/>
    </xf>
    <xf numFmtId="4" fontId="63" fillId="54" borderId="27" applyNumberFormat="0" applyProtection="0">
      <alignment horizontal="right" vertical="center"/>
    </xf>
    <xf numFmtId="0" fontId="64" fillId="24" borderId="27" applyNumberFormat="0" applyProtection="0">
      <alignment horizontal="right" vertical="center"/>
    </xf>
    <xf numFmtId="4" fontId="63" fillId="55" borderId="27" applyNumberFormat="0" applyProtection="0">
      <alignment horizontal="right" vertical="center"/>
    </xf>
    <xf numFmtId="0" fontId="64" fillId="32" borderId="27" applyNumberFormat="0" applyProtection="0">
      <alignment horizontal="right" vertical="center"/>
    </xf>
    <xf numFmtId="4" fontId="63" fillId="56" borderId="27" applyNumberFormat="0" applyProtection="0">
      <alignment horizontal="right" vertical="center"/>
    </xf>
    <xf numFmtId="0" fontId="64" fillId="40" borderId="27" applyNumberFormat="0" applyProtection="0">
      <alignment horizontal="right" vertical="center"/>
    </xf>
    <xf numFmtId="4" fontId="63" fillId="57" borderId="27" applyNumberFormat="0" applyProtection="0">
      <alignment horizontal="right" vertical="center"/>
    </xf>
    <xf numFmtId="0" fontId="64" fillId="38" borderId="27" applyNumberFormat="0" applyProtection="0">
      <alignment horizontal="right" vertical="center"/>
    </xf>
    <xf numFmtId="4" fontId="63" fillId="58" borderId="27" applyNumberFormat="0" applyProtection="0">
      <alignment horizontal="right" vertical="center"/>
    </xf>
    <xf numFmtId="0" fontId="64" fillId="59" borderId="27" applyNumberFormat="0" applyProtection="0">
      <alignment horizontal="right" vertical="center"/>
    </xf>
    <xf numFmtId="4" fontId="63" fillId="60" borderId="27" applyNumberFormat="0" applyProtection="0">
      <alignment horizontal="right" vertical="center"/>
    </xf>
    <xf numFmtId="0" fontId="64" fillId="22" borderId="27" applyNumberFormat="0" applyProtection="0">
      <alignment horizontal="right" vertical="center"/>
    </xf>
    <xf numFmtId="4" fontId="67" fillId="61" borderId="27" applyNumberFormat="0" applyProtection="0">
      <alignment horizontal="left" vertical="center" indent="1"/>
    </xf>
    <xf numFmtId="0" fontId="68" fillId="62" borderId="27" applyNumberFormat="0" applyProtection="0">
      <alignment horizontal="left" vertical="center" indent="1"/>
    </xf>
    <xf numFmtId="4" fontId="63" fillId="63" borderId="28" applyNumberFormat="0" applyProtection="0">
      <alignment horizontal="left" vertical="center" indent="1"/>
    </xf>
    <xf numFmtId="0" fontId="64" fillId="64" borderId="29" applyNumberFormat="0" applyProtection="0">
      <alignment horizontal="left" vertical="center" indent="1"/>
    </xf>
    <xf numFmtId="4" fontId="69" fillId="65" borderId="0" applyNumberFormat="0" applyProtection="0">
      <alignment horizontal="left" vertical="center" indent="1"/>
    </xf>
    <xf numFmtId="0" fontId="69" fillId="66" borderId="0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4" fontId="64" fillId="63" borderId="27" applyNumberFormat="0" applyProtection="0">
      <alignment horizontal="left" vertical="center" indent="1"/>
    </xf>
    <xf numFmtId="0" fontId="64" fillId="64" borderId="27" applyNumberFormat="0" applyProtection="0">
      <alignment horizontal="left" vertical="center" indent="1"/>
    </xf>
    <xf numFmtId="4" fontId="64" fillId="67" borderId="27" applyNumberFormat="0" applyProtection="0">
      <alignment horizontal="left" vertical="center" indent="1"/>
    </xf>
    <xf numFmtId="0" fontId="64" fillId="68" borderId="27" applyNumberFormat="0" applyProtection="0">
      <alignment horizontal="left" vertical="center" indent="1"/>
    </xf>
    <xf numFmtId="0" fontId="10" fillId="67" borderId="27" applyNumberFormat="0" applyProtection="0">
      <alignment horizontal="left" vertical="center" indent="1"/>
    </xf>
    <xf numFmtId="0" fontId="10" fillId="68" borderId="27" applyNumberFormat="0" applyProtection="0">
      <alignment horizontal="left" vertical="center" indent="1"/>
    </xf>
    <xf numFmtId="0" fontId="10" fillId="67" borderId="27" applyNumberFormat="0" applyProtection="0">
      <alignment horizontal="left" vertical="center" indent="1"/>
    </xf>
    <xf numFmtId="0" fontId="10" fillId="68" borderId="27" applyNumberFormat="0" applyProtection="0">
      <alignment horizontal="left" vertical="center" indent="1"/>
    </xf>
    <xf numFmtId="0" fontId="10" fillId="69" borderId="27" applyNumberFormat="0" applyProtection="0">
      <alignment horizontal="left" vertical="center" indent="1"/>
    </xf>
    <xf numFmtId="0" fontId="10" fillId="43" borderId="27" applyNumberFormat="0" applyProtection="0">
      <alignment horizontal="left" vertical="center" indent="1"/>
    </xf>
    <xf numFmtId="0" fontId="10" fillId="69" borderId="27" applyNumberFormat="0" applyProtection="0">
      <alignment horizontal="left" vertical="center" indent="1"/>
    </xf>
    <xf numFmtId="0" fontId="10" fillId="43" borderId="27" applyNumberFormat="0" applyProtection="0">
      <alignment horizontal="left" vertical="center" indent="1"/>
    </xf>
    <xf numFmtId="0" fontId="10" fillId="2" borderId="27" applyNumberFormat="0" applyProtection="0">
      <alignment horizontal="left" vertical="center" indent="1"/>
    </xf>
    <xf numFmtId="0" fontId="10" fillId="3" borderId="27" applyNumberFormat="0" applyProtection="0">
      <alignment horizontal="left" vertical="center" indent="1"/>
    </xf>
    <xf numFmtId="0" fontId="10" fillId="2" borderId="27" applyNumberFormat="0" applyProtection="0">
      <alignment horizontal="left" vertical="center" indent="1"/>
    </xf>
    <xf numFmtId="0" fontId="10" fillId="3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22" fillId="0" borderId="0"/>
    <xf numFmtId="0" fontId="21" fillId="0" borderId="0"/>
    <xf numFmtId="4" fontId="63" fillId="70" borderId="27" applyNumberFormat="0" applyProtection="0">
      <alignment vertical="center"/>
    </xf>
    <xf numFmtId="0" fontId="64" fillId="48" borderId="27" applyNumberFormat="0" applyProtection="0">
      <alignment vertical="center"/>
    </xf>
    <xf numFmtId="4" fontId="65" fillId="70" borderId="27" applyNumberFormat="0" applyProtection="0">
      <alignment vertical="center"/>
    </xf>
    <xf numFmtId="0" fontId="66" fillId="48" borderId="27" applyNumberFormat="0" applyProtection="0">
      <alignment vertical="center"/>
    </xf>
    <xf numFmtId="4" fontId="63" fillId="70" borderId="27" applyNumberFormat="0" applyProtection="0">
      <alignment horizontal="left" vertical="center" indent="1"/>
    </xf>
    <xf numFmtId="0" fontId="64" fillId="48" borderId="27" applyNumberFormat="0" applyProtection="0">
      <alignment horizontal="left" vertical="center" indent="1"/>
    </xf>
    <xf numFmtId="4" fontId="63" fillId="70" borderId="27" applyNumberFormat="0" applyProtection="0">
      <alignment horizontal="left" vertical="center" indent="1"/>
    </xf>
    <xf numFmtId="0" fontId="64" fillId="48" borderId="27" applyNumberFormat="0" applyProtection="0">
      <alignment horizontal="left" vertical="center" indent="1"/>
    </xf>
    <xf numFmtId="4" fontId="63" fillId="63" borderId="27" applyNumberFormat="0" applyProtection="0">
      <alignment horizontal="right" vertical="center"/>
    </xf>
    <xf numFmtId="0" fontId="64" fillId="64" borderId="27" applyNumberFormat="0" applyProtection="0">
      <alignment horizontal="right" vertical="center"/>
    </xf>
    <xf numFmtId="4" fontId="65" fillId="63" borderId="27" applyNumberFormat="0" applyProtection="0">
      <alignment horizontal="right" vertical="center"/>
    </xf>
    <xf numFmtId="0" fontId="66" fillId="64" borderId="27" applyNumberFormat="0" applyProtection="0">
      <alignment horizontal="right" vertical="center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10" fillId="50" borderId="27" applyNumberFormat="0" applyProtection="0">
      <alignment horizontal="left" vertical="center" indent="1"/>
    </xf>
    <xf numFmtId="0" fontId="10" fillId="7" borderId="27" applyNumberFormat="0" applyProtection="0">
      <alignment horizontal="left" vertical="center" indent="1"/>
    </xf>
    <xf numFmtId="0" fontId="70" fillId="0" borderId="0"/>
    <xf numFmtId="4" fontId="71" fillId="63" borderId="27" applyNumberFormat="0" applyProtection="0">
      <alignment horizontal="right" vertical="center"/>
    </xf>
    <xf numFmtId="0" fontId="72" fillId="64" borderId="27" applyNumberFormat="0" applyProtection="0">
      <alignment horizontal="right" vertical="center"/>
    </xf>
    <xf numFmtId="0" fontId="6" fillId="0" borderId="0"/>
    <xf numFmtId="0" fontId="10" fillId="0" borderId="0"/>
    <xf numFmtId="170" fontId="73" fillId="71" borderId="0">
      <alignment horizontal="right" vertical="top"/>
    </xf>
    <xf numFmtId="170" fontId="74" fillId="72" borderId="0">
      <alignment horizontal="right" vertical="top"/>
    </xf>
    <xf numFmtId="0" fontId="21" fillId="0" borderId="0"/>
    <xf numFmtId="0" fontId="75" fillId="0" borderId="0" applyNumberFormat="0" applyFill="0" applyBorder="0" applyAlignment="0" applyProtection="0"/>
    <xf numFmtId="0" fontId="26" fillId="0" borderId="30" applyNumberFormat="0" applyFont="0" applyFill="0" applyAlignment="0" applyProtection="0"/>
    <xf numFmtId="0" fontId="21" fillId="0" borderId="31" applyNumberFormat="0" applyFill="0" applyAlignment="0" applyProtection="0"/>
    <xf numFmtId="0" fontId="76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8" fillId="35" borderId="0" applyNumberFormat="0" applyBorder="0" applyAlignment="0" applyProtection="0"/>
    <xf numFmtId="0" fontId="18" fillId="37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8" fillId="39" borderId="0" applyNumberFormat="0" applyBorder="0" applyAlignment="0" applyProtection="0"/>
    <xf numFmtId="177" fontId="21" fillId="0" borderId="20">
      <protection locked="0"/>
    </xf>
    <xf numFmtId="177" fontId="21" fillId="0" borderId="21">
      <protection locked="0"/>
    </xf>
    <xf numFmtId="0" fontId="55" fillId="15" borderId="22" applyNumberFormat="0" applyAlignment="0" applyProtection="0"/>
    <xf numFmtId="0" fontId="61" fillId="41" borderId="27" applyNumberFormat="0" applyAlignment="0" applyProtection="0"/>
    <xf numFmtId="0" fontId="24" fillId="41" borderId="22" applyNumberFormat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Border="0">
      <alignment horizontal="center" vertical="center" wrapText="1"/>
    </xf>
    <xf numFmtId="0" fontId="81" fillId="0" borderId="32" applyNumberFormat="0" applyFill="0" applyAlignment="0" applyProtection="0"/>
    <xf numFmtId="0" fontId="80" fillId="0" borderId="0" applyBorder="0">
      <alignment horizontal="center" vertical="center" wrapText="1"/>
    </xf>
    <xf numFmtId="0" fontId="82" fillId="0" borderId="33" applyNumberFormat="0" applyFill="0" applyAlignment="0" applyProtection="0"/>
    <xf numFmtId="0" fontId="47" fillId="0" borderId="24" applyNumberFormat="0" applyFill="0" applyAlignment="0" applyProtection="0"/>
    <xf numFmtId="0" fontId="47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14" applyBorder="0">
      <alignment horizontal="center" vertical="center" wrapText="1"/>
    </xf>
    <xf numFmtId="0" fontId="85" fillId="0" borderId="0" applyBorder="0">
      <alignment horizontal="center" vertical="center" wrapText="1"/>
    </xf>
    <xf numFmtId="177" fontId="27" fillId="44" borderId="20"/>
    <xf numFmtId="177" fontId="27" fillId="14" borderId="21"/>
    <xf numFmtId="4" fontId="60" fillId="49" borderId="11" applyBorder="0">
      <alignment horizontal="right"/>
    </xf>
    <xf numFmtId="4" fontId="60" fillId="46" borderId="0" applyBorder="0">
      <alignment horizontal="right"/>
    </xf>
    <xf numFmtId="49" fontId="86" fillId="0" borderId="0" applyBorder="0">
      <alignment vertical="center"/>
    </xf>
    <xf numFmtId="0" fontId="87" fillId="0" borderId="34" applyNumberFormat="0" applyFill="0" applyAlignment="0" applyProtection="0"/>
    <xf numFmtId="3" fontId="27" fillId="0" borderId="11" applyBorder="0">
      <alignment vertical="center"/>
    </xf>
    <xf numFmtId="3" fontId="27" fillId="0" borderId="0" applyBorder="0">
      <alignment vertical="center"/>
    </xf>
    <xf numFmtId="0" fontId="79" fillId="0" borderId="18" applyNumberFormat="0" applyFill="0" applyAlignment="0" applyProtection="0"/>
    <xf numFmtId="0" fontId="79" fillId="0" borderId="19" applyNumberFormat="0" applyFill="0" applyAlignment="0" applyProtection="0"/>
    <xf numFmtId="0" fontId="25" fillId="42" borderId="23" applyNumberFormat="0" applyAlignment="0" applyProtection="0"/>
    <xf numFmtId="0" fontId="79" fillId="4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79" fillId="0" borderId="0" applyFill="0">
      <alignment wrapText="1"/>
    </xf>
    <xf numFmtId="0" fontId="79" fillId="0" borderId="0" applyFill="0">
      <alignment wrapText="1"/>
    </xf>
    <xf numFmtId="0" fontId="79" fillId="4" borderId="0" applyFill="0">
      <alignment wrapText="1"/>
    </xf>
    <xf numFmtId="0" fontId="84" fillId="0" borderId="0">
      <alignment horizontal="center" vertical="top" wrapText="1"/>
    </xf>
    <xf numFmtId="0" fontId="88" fillId="0" borderId="0">
      <alignment horizontal="center" vertical="center" wrapText="1"/>
    </xf>
    <xf numFmtId="166" fontId="89" fillId="4" borderId="11">
      <alignment wrapText="1"/>
    </xf>
    <xf numFmtId="166" fontId="90" fillId="5" borderId="35">
      <alignment wrapText="1"/>
    </xf>
    <xf numFmtId="0" fontId="75" fillId="0" borderId="0" applyNumberFormat="0" applyFill="0" applyBorder="0" applyAlignment="0" applyProtection="0"/>
    <xf numFmtId="0" fontId="57" fillId="45" borderId="0" applyNumberFormat="0" applyBorder="0" applyAlignment="0" applyProtection="0"/>
    <xf numFmtId="49" fontId="60" fillId="0" borderId="0" applyBorder="0">
      <alignment vertical="top"/>
    </xf>
    <xf numFmtId="0" fontId="1" fillId="0" borderId="0"/>
    <xf numFmtId="0" fontId="1" fillId="0" borderId="0"/>
    <xf numFmtId="0" fontId="22" fillId="0" borderId="0"/>
    <xf numFmtId="0" fontId="1" fillId="0" borderId="0"/>
    <xf numFmtId="0" fontId="22" fillId="0" borderId="0"/>
    <xf numFmtId="0" fontId="2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49" fontId="60" fillId="0" borderId="0" applyBorder="0">
      <alignment vertical="top"/>
    </xf>
    <xf numFmtId="0" fontId="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10" fillId="0" borderId="0"/>
    <xf numFmtId="0" fontId="10" fillId="0" borderId="0"/>
    <xf numFmtId="0" fontId="22" fillId="0" borderId="0"/>
    <xf numFmtId="0" fontId="1" fillId="0" borderId="0"/>
    <xf numFmtId="0" fontId="1" fillId="0" borderId="0"/>
    <xf numFmtId="0" fontId="21" fillId="0" borderId="0"/>
    <xf numFmtId="0" fontId="23" fillId="8" borderId="0" applyNumberFormat="0" applyBorder="0" applyAlignment="0" applyProtection="0"/>
    <xf numFmtId="0" fontId="22" fillId="0" borderId="0" applyFont="0" applyFill="0" applyBorder="0" applyProtection="0">
      <alignment horizontal="center" vertical="center" wrapText="1"/>
    </xf>
    <xf numFmtId="0" fontId="21" fillId="0" borderId="0" applyFill="0" applyBorder="0" applyProtection="0">
      <alignment horizontal="center" vertical="center" wrapText="1"/>
    </xf>
    <xf numFmtId="0" fontId="22" fillId="0" borderId="0" applyNumberFormat="0" applyFont="0" applyFill="0" applyBorder="0" applyProtection="0">
      <alignment horizontal="justify" vertical="center" wrapText="1"/>
    </xf>
    <xf numFmtId="0" fontId="21" fillId="0" borderId="0" applyNumberFormat="0" applyFill="0" applyBorder="0" applyProtection="0">
      <alignment horizontal="justify" vertical="center" wrapText="1"/>
    </xf>
    <xf numFmtId="164" fontId="91" fillId="49" borderId="36" applyNumberFormat="0" applyBorder="0" applyAlignment="0">
      <alignment vertical="center"/>
      <protection locked="0"/>
    </xf>
    <xf numFmtId="0" fontId="91" fillId="46" borderId="0" applyNumberFormat="0" applyBorder="0" applyAlignment="0">
      <protection locked="0"/>
    </xf>
    <xf numFmtId="0" fontId="35" fillId="0" borderId="0" applyNumberFormat="0" applyFill="0" applyBorder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10" fillId="47" borderId="26" applyNumberFormat="0" applyFont="0" applyAlignment="0" applyProtection="0"/>
    <xf numFmtId="0" fontId="21" fillId="48" borderId="26" applyNumberFormat="0" applyAlignment="0" applyProtection="0"/>
    <xf numFmtId="0" fontId="22" fillId="47" borderId="26" applyNumberFormat="0" applyFont="0" applyAlignment="0" applyProtection="0"/>
    <xf numFmtId="0" fontId="17" fillId="47" borderId="26" applyNumberFormat="0" applyFont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1" fillId="0" borderId="0" applyFill="0" applyBorder="0" applyAlignment="0" applyProtection="0"/>
    <xf numFmtId="9" fontId="9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ill="0" applyBorder="0" applyAlignment="0" applyProtection="0"/>
    <xf numFmtId="9" fontId="22" fillId="0" borderId="0" applyFont="0" applyFill="0" applyBorder="0" applyAlignment="0" applyProtection="0"/>
    <xf numFmtId="0" fontId="56" fillId="0" borderId="25" applyNumberFormat="0" applyFill="0" applyAlignment="0" applyProtection="0"/>
    <xf numFmtId="0" fontId="6" fillId="0" borderId="0"/>
    <xf numFmtId="170" fontId="7" fillId="0" borderId="0">
      <alignment vertical="top"/>
    </xf>
    <xf numFmtId="0" fontId="10" fillId="0" borderId="0"/>
    <xf numFmtId="3" fontId="93" fillId="0" borderId="0"/>
    <xf numFmtId="0" fontId="76" fillId="0" borderId="0" applyNumberFormat="0" applyFill="0" applyBorder="0" applyAlignment="0" applyProtection="0"/>
    <xf numFmtId="49" fontId="79" fillId="0" borderId="0">
      <alignment horizontal="center"/>
    </xf>
    <xf numFmtId="192" fontId="22" fillId="0" borderId="0" applyFont="0" applyFill="0" applyBorder="0" applyAlignment="0" applyProtection="0"/>
    <xf numFmtId="193" fontId="22" fillId="0" borderId="0" applyFont="0" applyFill="0" applyBorder="0" applyAlignment="0" applyProtection="0"/>
    <xf numFmtId="2" fontId="79" fillId="0" borderId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60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1" fillId="0" borderId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196" fontId="21" fillId="0" borderId="0" applyFill="0" applyBorder="0" applyAlignment="0" applyProtection="0"/>
    <xf numFmtId="194" fontId="22" fillId="0" borderId="0" applyFont="0" applyFill="0" applyBorder="0" applyAlignment="0" applyProtection="0"/>
    <xf numFmtId="194" fontId="22" fillId="0" borderId="0" applyFont="0" applyFill="0" applyBorder="0" applyAlignment="0" applyProtection="0"/>
    <xf numFmtId="4" fontId="60" fillId="4" borderId="0" applyBorder="0">
      <alignment horizontal="right"/>
    </xf>
    <xf numFmtId="4" fontId="60" fillId="4" borderId="0" applyBorder="0">
      <alignment horizontal="right"/>
    </xf>
    <xf numFmtId="4" fontId="60" fillId="5" borderId="0" applyBorder="0">
      <alignment horizontal="right"/>
    </xf>
    <xf numFmtId="4" fontId="60" fillId="4" borderId="0" applyFont="0" applyBorder="0">
      <alignment horizontal="right"/>
    </xf>
    <xf numFmtId="4" fontId="21" fillId="5" borderId="0" applyBorder="0">
      <alignment horizontal="right"/>
    </xf>
    <xf numFmtId="4" fontId="60" fillId="4" borderId="0" applyBorder="0">
      <alignment horizontal="right"/>
    </xf>
    <xf numFmtId="4" fontId="60" fillId="4" borderId="7" applyBorder="0">
      <alignment horizontal="right"/>
    </xf>
    <xf numFmtId="4" fontId="60" fillId="5" borderId="0" applyBorder="0">
      <alignment horizontal="right"/>
    </xf>
    <xf numFmtId="4" fontId="60" fillId="73" borderId="9" applyBorder="0">
      <alignment horizontal="right"/>
    </xf>
    <xf numFmtId="4" fontId="60" fillId="16" borderId="0" applyBorder="0">
      <alignment horizontal="right"/>
    </xf>
    <xf numFmtId="0" fontId="43" fillId="10" borderId="0" applyNumberFormat="0" applyBorder="0" applyAlignment="0" applyProtection="0"/>
    <xf numFmtId="165" fontId="22" fillId="0" borderId="11" applyFont="0" applyFill="0" applyBorder="0" applyProtection="0">
      <alignment horizontal="center" vertical="center"/>
    </xf>
    <xf numFmtId="165" fontId="21" fillId="0" borderId="0" applyFill="0" applyBorder="0" applyProtection="0">
      <alignment horizontal="center" vertical="center"/>
    </xf>
    <xf numFmtId="173" fontId="13" fillId="0" borderId="0">
      <protection locked="0"/>
    </xf>
    <xf numFmtId="173" fontId="13" fillId="0" borderId="0">
      <protection locked="0"/>
    </xf>
    <xf numFmtId="174" fontId="14" fillId="0" borderId="0">
      <protection locked="0"/>
    </xf>
    <xf numFmtId="173" fontId="13" fillId="0" borderId="0">
      <protection locked="0"/>
    </xf>
    <xf numFmtId="173" fontId="13" fillId="0" borderId="0">
      <protection locked="0"/>
    </xf>
    <xf numFmtId="175" fontId="13" fillId="0" borderId="0">
      <protection locked="0"/>
    </xf>
    <xf numFmtId="0" fontId="21" fillId="0" borderId="11" applyBorder="0">
      <alignment horizontal="center" vertical="center" wrapText="1"/>
    </xf>
    <xf numFmtId="0" fontId="21" fillId="0" borderId="0" applyBorder="0">
      <alignment horizontal="center" vertical="center" wrapText="1"/>
    </xf>
  </cellStyleXfs>
  <cellXfs count="331">
    <xf numFmtId="0" fontId="0" fillId="0" borderId="0" xfId="0"/>
    <xf numFmtId="0" fontId="3" fillId="0" borderId="0" xfId="0" applyFont="1"/>
    <xf numFmtId="0" fontId="4" fillId="0" borderId="11" xfId="0" applyFont="1" applyFill="1" applyBorder="1" applyAlignment="1">
      <alignment horizontal="center" vertical="center" wrapText="1"/>
    </xf>
    <xf numFmtId="0" fontId="94" fillId="0" borderId="0" xfId="0" applyFont="1" applyBorder="1"/>
    <xf numFmtId="0" fontId="94" fillId="0" borderId="0" xfId="0" applyFont="1" applyAlignment="1">
      <alignment horizontal="right" vertical="center"/>
    </xf>
    <xf numFmtId="0" fontId="95" fillId="0" borderId="0" xfId="0" applyFont="1" applyAlignment="1">
      <alignment horizontal="left" vertical="center" wrapText="1"/>
    </xf>
    <xf numFmtId="0" fontId="94" fillId="0" borderId="0" xfId="0" applyFont="1"/>
    <xf numFmtId="0" fontId="98" fillId="0" borderId="0" xfId="0" applyFont="1" applyFill="1"/>
    <xf numFmtId="0" fontId="98" fillId="0" borderId="10" xfId="0" applyFont="1" applyFill="1" applyBorder="1" applyAlignment="1">
      <alignment horizontal="center" vertical="center" wrapText="1"/>
    </xf>
    <xf numFmtId="0" fontId="98" fillId="0" borderId="11" xfId="0" applyFont="1" applyFill="1" applyBorder="1" applyAlignment="1">
      <alignment horizontal="center" vertical="center" wrapText="1"/>
    </xf>
    <xf numFmtId="0" fontId="98" fillId="0" borderId="12" xfId="0" applyFont="1" applyFill="1" applyBorder="1" applyAlignment="1">
      <alignment horizontal="center" vertical="center" wrapText="1"/>
    </xf>
    <xf numFmtId="0" fontId="98" fillId="0" borderId="37" xfId="0" applyFont="1" applyFill="1" applyBorder="1" applyAlignment="1">
      <alignment horizontal="center" vertical="center" wrapText="1"/>
    </xf>
    <xf numFmtId="0" fontId="98" fillId="0" borderId="16" xfId="0" applyFont="1" applyFill="1" applyBorder="1" applyAlignment="1">
      <alignment horizontal="center" vertical="center" wrapText="1"/>
    </xf>
    <xf numFmtId="0" fontId="98" fillId="0" borderId="15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8" fillId="0" borderId="6" xfId="0" applyFont="1" applyFill="1" applyBorder="1" applyAlignment="1">
      <alignment horizontal="center" vertical="center" wrapText="1"/>
    </xf>
    <xf numFmtId="0" fontId="97" fillId="0" borderId="0" xfId="0" applyFont="1"/>
    <xf numFmtId="3" fontId="98" fillId="0" borderId="10" xfId="0" applyNumberFormat="1" applyFont="1" applyFill="1" applyBorder="1" applyAlignment="1">
      <alignment horizontal="right" vertical="top" wrapText="1"/>
    </xf>
    <xf numFmtId="3" fontId="98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Fill="1" applyBorder="1" applyAlignment="1">
      <alignment vertical="top" wrapText="1"/>
    </xf>
    <xf numFmtId="0" fontId="94" fillId="0" borderId="12" xfId="0" applyFont="1" applyFill="1" applyBorder="1" applyAlignment="1">
      <alignment horizontal="center" vertical="center"/>
    </xf>
    <xf numFmtId="164" fontId="94" fillId="0" borderId="38" xfId="0" applyNumberFormat="1" applyFont="1" applyFill="1" applyBorder="1" applyAlignment="1">
      <alignment horizontal="right" vertical="center"/>
    </xf>
    <xf numFmtId="164" fontId="94" fillId="0" borderId="11" xfId="0" applyNumberFormat="1" applyFont="1" applyFill="1" applyBorder="1" applyAlignment="1">
      <alignment horizontal="right" vertical="center"/>
    </xf>
    <xf numFmtId="164" fontId="94" fillId="0" borderId="12" xfId="0" applyNumberFormat="1" applyFont="1" applyFill="1" applyBorder="1" applyAlignment="1">
      <alignment horizontal="right" vertical="center"/>
    </xf>
    <xf numFmtId="164" fontId="98" fillId="0" borderId="38" xfId="0" applyNumberFormat="1" applyFont="1" applyFill="1" applyBorder="1" applyAlignment="1">
      <alignment horizontal="right" vertical="center"/>
    </xf>
    <xf numFmtId="164" fontId="98" fillId="0" borderId="11" xfId="0" applyNumberFormat="1" applyFont="1" applyFill="1" applyBorder="1" applyAlignment="1">
      <alignment horizontal="right" vertical="center"/>
    </xf>
    <xf numFmtId="164" fontId="98" fillId="0" borderId="12" xfId="0" applyNumberFormat="1" applyFont="1" applyFill="1" applyBorder="1" applyAlignment="1">
      <alignment horizontal="right" vertical="center"/>
    </xf>
    <xf numFmtId="3" fontId="94" fillId="0" borderId="10" xfId="0" applyNumberFormat="1" applyFont="1" applyFill="1" applyBorder="1" applyAlignment="1">
      <alignment horizontal="right" vertical="top" wrapText="1"/>
    </xf>
    <xf numFmtId="3" fontId="94" fillId="0" borderId="11" xfId="0" applyNumberFormat="1" applyFont="1" applyFill="1" applyBorder="1" applyAlignment="1">
      <alignment horizontal="right" vertical="top" wrapText="1"/>
    </xf>
    <xf numFmtId="0" fontId="94" fillId="0" borderId="12" xfId="0" applyFont="1" applyFill="1" applyBorder="1" applyAlignment="1">
      <alignment horizontal="center" vertical="center" wrapText="1"/>
    </xf>
    <xf numFmtId="166" fontId="94" fillId="0" borderId="38" xfId="0" applyNumberFormat="1" applyFont="1" applyFill="1" applyBorder="1" applyAlignment="1">
      <alignment horizontal="right" vertical="center"/>
    </xf>
    <xf numFmtId="166" fontId="94" fillId="0" borderId="11" xfId="0" applyNumberFormat="1" applyFont="1" applyFill="1" applyBorder="1" applyAlignment="1">
      <alignment horizontal="right" vertical="center"/>
    </xf>
    <xf numFmtId="166" fontId="94" fillId="0" borderId="12" xfId="0" applyNumberFormat="1" applyFont="1" applyFill="1" applyBorder="1" applyAlignment="1">
      <alignment horizontal="right" vertical="center"/>
    </xf>
    <xf numFmtId="165" fontId="94" fillId="0" borderId="38" xfId="0" applyNumberFormat="1" applyFont="1" applyFill="1" applyBorder="1" applyAlignment="1">
      <alignment horizontal="right" vertical="center"/>
    </xf>
    <xf numFmtId="165" fontId="94" fillId="0" borderId="11" xfId="0" applyNumberFormat="1" applyFont="1" applyFill="1" applyBorder="1" applyAlignment="1">
      <alignment horizontal="right" vertical="center"/>
    </xf>
    <xf numFmtId="165" fontId="94" fillId="0" borderId="12" xfId="0" applyNumberFormat="1" applyFont="1" applyFill="1" applyBorder="1" applyAlignment="1">
      <alignment horizontal="right" vertical="center"/>
    </xf>
    <xf numFmtId="3" fontId="94" fillId="0" borderId="38" xfId="0" applyNumberFormat="1" applyFont="1" applyFill="1" applyBorder="1" applyAlignment="1">
      <alignment horizontal="right" vertical="center"/>
    </xf>
    <xf numFmtId="3" fontId="94" fillId="0" borderId="11" xfId="0" applyNumberFormat="1" applyFont="1" applyFill="1" applyBorder="1" applyAlignment="1">
      <alignment horizontal="right" vertical="center"/>
    </xf>
    <xf numFmtId="3" fontId="94" fillId="0" borderId="12" xfId="0" applyNumberFormat="1" applyFont="1" applyFill="1" applyBorder="1" applyAlignment="1">
      <alignment horizontal="right" vertical="center"/>
    </xf>
    <xf numFmtId="3" fontId="98" fillId="0" borderId="38" xfId="0" applyNumberFormat="1" applyFont="1" applyFill="1" applyBorder="1" applyAlignment="1">
      <alignment horizontal="right" vertical="center"/>
    </xf>
    <xf numFmtId="3" fontId="98" fillId="0" borderId="11" xfId="0" applyNumberFormat="1" applyFont="1" applyFill="1" applyBorder="1" applyAlignment="1">
      <alignment horizontal="right" vertical="center"/>
    </xf>
    <xf numFmtId="3" fontId="98" fillId="0" borderId="12" xfId="0" applyNumberFormat="1" applyFont="1" applyFill="1" applyBorder="1" applyAlignment="1">
      <alignment horizontal="right" vertical="center"/>
    </xf>
    <xf numFmtId="166" fontId="98" fillId="0" borderId="38" xfId="0" applyNumberFormat="1" applyFont="1" applyFill="1" applyBorder="1" applyAlignment="1">
      <alignment horizontal="right" vertical="center"/>
    </xf>
    <xf numFmtId="166" fontId="98" fillId="0" borderId="11" xfId="0" applyNumberFormat="1" applyFont="1" applyFill="1" applyBorder="1" applyAlignment="1">
      <alignment horizontal="right" vertical="center"/>
    </xf>
    <xf numFmtId="166" fontId="98" fillId="0" borderId="12" xfId="0" applyNumberFormat="1" applyFont="1" applyFill="1" applyBorder="1" applyAlignment="1">
      <alignment horizontal="right" vertical="center"/>
    </xf>
    <xf numFmtId="165" fontId="98" fillId="0" borderId="38" xfId="0" applyNumberFormat="1" applyFont="1" applyFill="1" applyBorder="1" applyAlignment="1">
      <alignment horizontal="right" vertical="center"/>
    </xf>
    <xf numFmtId="165" fontId="98" fillId="0" borderId="11" xfId="0" applyNumberFormat="1" applyFont="1" applyFill="1" applyBorder="1" applyAlignment="1">
      <alignment horizontal="right" vertical="center"/>
    </xf>
    <xf numFmtId="165" fontId="98" fillId="0" borderId="12" xfId="0" applyNumberFormat="1" applyFont="1" applyFill="1" applyBorder="1" applyAlignment="1">
      <alignment horizontal="right" vertical="center"/>
    </xf>
    <xf numFmtId="2" fontId="94" fillId="0" borderId="38" xfId="0" applyNumberFormat="1" applyFont="1" applyFill="1" applyBorder="1" applyAlignment="1">
      <alignment horizontal="right" vertical="center"/>
    </xf>
    <xf numFmtId="2" fontId="94" fillId="0" borderId="11" xfId="0" applyNumberFormat="1" applyFont="1" applyFill="1" applyBorder="1" applyAlignment="1">
      <alignment horizontal="right" vertical="center"/>
    </xf>
    <xf numFmtId="2" fontId="94" fillId="0" borderId="12" xfId="0" applyNumberFormat="1" applyFont="1" applyFill="1" applyBorder="1" applyAlignment="1">
      <alignment horizontal="right" vertical="center"/>
    </xf>
    <xf numFmtId="3" fontId="94" fillId="0" borderId="37" xfId="0" applyNumberFormat="1" applyFont="1" applyFill="1" applyBorder="1" applyAlignment="1">
      <alignment horizontal="right" vertical="top" wrapText="1"/>
    </xf>
    <xf numFmtId="3" fontId="94" fillId="0" borderId="16" xfId="0" applyNumberFormat="1" applyFont="1" applyFill="1" applyBorder="1" applyAlignment="1">
      <alignment horizontal="right" vertical="top" wrapText="1"/>
    </xf>
    <xf numFmtId="0" fontId="94" fillId="0" borderId="16" xfId="0" applyFont="1" applyFill="1" applyBorder="1" applyAlignment="1">
      <alignment vertical="top" wrapText="1"/>
    </xf>
    <xf numFmtId="0" fontId="94" fillId="0" borderId="17" xfId="0" applyFont="1" applyFill="1" applyBorder="1" applyAlignment="1">
      <alignment horizontal="center" vertical="center"/>
    </xf>
    <xf numFmtId="165" fontId="94" fillId="0" borderId="39" xfId="0" applyNumberFormat="1" applyFont="1" applyFill="1" applyBorder="1" applyAlignment="1">
      <alignment horizontal="right" vertical="center"/>
    </xf>
    <xf numFmtId="165" fontId="94" fillId="0" borderId="16" xfId="0" applyNumberFormat="1" applyFont="1" applyFill="1" applyBorder="1" applyAlignment="1">
      <alignment horizontal="right" vertical="center"/>
    </xf>
    <xf numFmtId="165" fontId="94" fillId="0" borderId="17" xfId="0" applyNumberFormat="1" applyFont="1" applyFill="1" applyBorder="1" applyAlignment="1">
      <alignment horizontal="right" vertical="center"/>
    </xf>
    <xf numFmtId="0" fontId="97" fillId="0" borderId="0" xfId="0" applyFont="1" applyAlignment="1">
      <alignment horizontal="center" vertical="center"/>
    </xf>
    <xf numFmtId="0" fontId="94" fillId="0" borderId="0" xfId="0" applyFont="1" applyAlignment="1">
      <alignment vertical="center" wrapText="1"/>
    </xf>
    <xf numFmtId="49" fontId="98" fillId="0" borderId="11" xfId="0" applyNumberFormat="1" applyFont="1" applyFill="1" applyBorder="1" applyAlignment="1">
      <alignment horizontal="right" vertical="top" wrapText="1"/>
    </xf>
    <xf numFmtId="0" fontId="94" fillId="0" borderId="0" xfId="0" applyFont="1" applyAlignment="1">
      <alignment horizontal="center" vertical="center"/>
    </xf>
    <xf numFmtId="0" fontId="94" fillId="0" borderId="11" xfId="0" applyFont="1" applyBorder="1"/>
    <xf numFmtId="49" fontId="94" fillId="0" borderId="11" xfId="0" applyNumberFormat="1" applyFont="1" applyBorder="1" applyAlignment="1">
      <alignment horizontal="right" vertical="top"/>
    </xf>
    <xf numFmtId="0" fontId="94" fillId="0" borderId="11" xfId="0" applyFont="1" applyBorder="1" applyAlignment="1">
      <alignment horizontal="right" vertical="top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167" fontId="3" fillId="0" borderId="11" xfId="0" applyNumberFormat="1" applyFont="1" applyBorder="1" applyAlignment="1">
      <alignment horizontal="center" vertical="top"/>
    </xf>
    <xf numFmtId="0" fontId="100" fillId="0" borderId="11" xfId="0" applyFont="1" applyBorder="1" applyAlignment="1">
      <alignment horizontal="left" vertical="top" wrapText="1" indent="2"/>
    </xf>
    <xf numFmtId="0" fontId="103" fillId="0" borderId="0" xfId="0" applyFont="1"/>
    <xf numFmtId="0" fontId="3" fillId="0" borderId="0" xfId="0" applyFont="1" applyFill="1" applyAlignment="1">
      <alignment horizontal="center" vertical="center" wrapText="1"/>
    </xf>
    <xf numFmtId="0" fontId="101" fillId="75" borderId="11" xfId="0" applyFont="1" applyFill="1" applyBorder="1" applyAlignment="1">
      <alignment horizontal="justify" vertical="top" wrapText="1"/>
    </xf>
    <xf numFmtId="165" fontId="3" fillId="0" borderId="11" xfId="0" applyNumberFormat="1" applyFont="1" applyBorder="1" applyAlignment="1">
      <alignment horizontal="right" vertical="center" shrinkToFit="1"/>
    </xf>
    <xf numFmtId="165" fontId="3" fillId="0" borderId="11" xfId="0" applyNumberFormat="1" applyFont="1" applyBorder="1" applyAlignment="1">
      <alignment vertical="center" shrinkToFit="1"/>
    </xf>
    <xf numFmtId="165" fontId="5" fillId="75" borderId="11" xfId="0" applyNumberFormat="1" applyFont="1" applyFill="1" applyBorder="1" applyAlignment="1">
      <alignment vertical="center" shrinkToFit="1"/>
    </xf>
    <xf numFmtId="0" fontId="94" fillId="0" borderId="43" xfId="0" applyFont="1" applyBorder="1" applyAlignment="1">
      <alignment horizontal="center" vertical="center" wrapText="1"/>
    </xf>
    <xf numFmtId="0" fontId="97" fillId="0" borderId="46" xfId="0" applyFont="1" applyBorder="1" applyAlignment="1">
      <alignment horizontal="center" vertical="center"/>
    </xf>
    <xf numFmtId="0" fontId="97" fillId="0" borderId="0" xfId="0" applyFont="1" applyBorder="1" applyAlignment="1">
      <alignment horizontal="center" vertical="center"/>
    </xf>
    <xf numFmtId="4" fontId="94" fillId="0" borderId="11" xfId="0" applyNumberFormat="1" applyFont="1" applyBorder="1" applyAlignment="1">
      <alignment horizontal="right" vertical="center" wrapText="1"/>
    </xf>
    <xf numFmtId="4" fontId="94" fillId="0" borderId="11" xfId="0" applyNumberFormat="1" applyFont="1" applyBorder="1" applyAlignment="1">
      <alignment horizontal="right" vertical="center"/>
    </xf>
    <xf numFmtId="0" fontId="97" fillId="0" borderId="11" xfId="0" applyFont="1" applyBorder="1" applyAlignment="1">
      <alignment horizontal="left" vertical="top" wrapText="1"/>
    </xf>
    <xf numFmtId="0" fontId="94" fillId="76" borderId="11" xfId="0" applyFont="1" applyFill="1" applyBorder="1" applyAlignment="1">
      <alignment horizontal="left" vertical="top" wrapText="1"/>
    </xf>
    <xf numFmtId="4" fontId="94" fillId="76" borderId="11" xfId="0" applyNumberFormat="1" applyFont="1" applyFill="1" applyBorder="1" applyAlignment="1">
      <alignment horizontal="right" vertical="center" wrapText="1"/>
    </xf>
    <xf numFmtId="0" fontId="105" fillId="76" borderId="11" xfId="0" applyFont="1" applyFill="1" applyBorder="1" applyAlignment="1">
      <alignment horizontal="left" vertical="top" wrapText="1"/>
    </xf>
    <xf numFmtId="4" fontId="105" fillId="76" borderId="11" xfId="0" applyNumberFormat="1" applyFont="1" applyFill="1" applyBorder="1" applyAlignment="1">
      <alignment horizontal="right" vertical="center" wrapText="1"/>
    </xf>
    <xf numFmtId="3" fontId="94" fillId="0" borderId="11" xfId="0" applyNumberFormat="1" applyFont="1" applyBorder="1" applyAlignment="1">
      <alignment horizontal="right" vertical="center" wrapText="1"/>
    </xf>
    <xf numFmtId="3" fontId="94" fillId="76" borderId="11" xfId="0" applyNumberFormat="1" applyFont="1" applyFill="1" applyBorder="1" applyAlignment="1">
      <alignment horizontal="right" vertical="center" wrapText="1"/>
    </xf>
    <xf numFmtId="0" fontId="98" fillId="0" borderId="43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 indent="1"/>
    </xf>
    <xf numFmtId="0" fontId="94" fillId="0" borderId="11" xfId="0" applyFont="1" applyBorder="1" applyAlignment="1">
      <alignment horizontal="left" vertical="top" wrapText="1" indent="2"/>
    </xf>
    <xf numFmtId="49" fontId="5" fillId="75" borderId="11" xfId="0" applyNumberFormat="1" applyFont="1" applyFill="1" applyBorder="1" applyAlignment="1">
      <alignment horizontal="center" vertical="top"/>
    </xf>
    <xf numFmtId="0" fontId="101" fillId="75" borderId="11" xfId="0" applyFont="1" applyFill="1" applyBorder="1" applyAlignment="1">
      <alignment horizontal="left" vertical="top" wrapText="1"/>
    </xf>
    <xf numFmtId="0" fontId="101" fillId="75" borderId="11" xfId="0" applyFont="1" applyFill="1" applyBorder="1" applyAlignment="1">
      <alignment vertical="top" wrapText="1"/>
    </xf>
    <xf numFmtId="49" fontId="107" fillId="77" borderId="11" xfId="0" applyNumberFormat="1" applyFont="1" applyFill="1" applyBorder="1" applyAlignment="1">
      <alignment horizontal="center" vertical="top"/>
    </xf>
    <xf numFmtId="0" fontId="108" fillId="77" borderId="11" xfId="0" applyFont="1" applyFill="1" applyBorder="1" applyAlignment="1">
      <alignment horizontal="left" vertical="top" wrapText="1"/>
    </xf>
    <xf numFmtId="4" fontId="107" fillId="77" borderId="11" xfId="0" applyNumberFormat="1" applyFont="1" applyFill="1" applyBorder="1" applyAlignment="1">
      <alignment horizontal="right" vertical="center" shrinkToFit="1"/>
    </xf>
    <xf numFmtId="0" fontId="5" fillId="0" borderId="0" xfId="0" applyFont="1"/>
    <xf numFmtId="4" fontId="97" fillId="0" borderId="11" xfId="0" applyNumberFormat="1" applyFont="1" applyBorder="1" applyAlignment="1">
      <alignment horizontal="right" vertical="center" shrinkToFit="1"/>
    </xf>
    <xf numFmtId="4" fontId="94" fillId="0" borderId="11" xfId="0" applyNumberFormat="1" applyFont="1" applyBorder="1" applyAlignment="1">
      <alignment horizontal="right" vertical="center" shrinkToFit="1"/>
    </xf>
    <xf numFmtId="0" fontId="98" fillId="0" borderId="8" xfId="0" applyFont="1" applyFill="1" applyBorder="1" applyAlignment="1">
      <alignment horizontal="center" vertical="center" wrapText="1"/>
    </xf>
    <xf numFmtId="0" fontId="94" fillId="0" borderId="11" xfId="0" applyFont="1" applyBorder="1" applyAlignment="1">
      <alignment horizontal="center" vertical="center" wrapText="1"/>
    </xf>
    <xf numFmtId="49" fontId="98" fillId="0" borderId="11" xfId="0" applyNumberFormat="1" applyFont="1" applyFill="1" applyBorder="1" applyAlignment="1">
      <alignment horizontal="right" vertical="top" wrapText="1"/>
    </xf>
    <xf numFmtId="49" fontId="104" fillId="0" borderId="11" xfId="0" applyNumberFormat="1" applyFont="1" applyFill="1" applyBorder="1" applyAlignment="1">
      <alignment horizontal="right" vertical="top" wrapText="1"/>
    </xf>
    <xf numFmtId="4" fontId="98" fillId="0" borderId="11" xfId="0" applyNumberFormat="1" applyFont="1" applyBorder="1" applyAlignment="1">
      <alignment horizontal="right" vertical="center"/>
    </xf>
    <xf numFmtId="49" fontId="98" fillId="0" borderId="47" xfId="0" applyNumberFormat="1" applyFont="1" applyFill="1" applyBorder="1" applyAlignment="1">
      <alignment horizontal="right" vertical="top" wrapText="1"/>
    </xf>
    <xf numFmtId="3" fontId="98" fillId="0" borderId="43" xfId="0" applyNumberFormat="1" applyFont="1" applyFill="1" applyBorder="1" applyAlignment="1">
      <alignment horizontal="right" vertical="top" wrapText="1"/>
    </xf>
    <xf numFmtId="0" fontId="94" fillId="0" borderId="43" xfId="0" applyFont="1" applyFill="1" applyBorder="1" applyAlignment="1">
      <alignment vertical="top" wrapText="1"/>
    </xf>
    <xf numFmtId="0" fontId="94" fillId="0" borderId="48" xfId="0" applyFont="1" applyFill="1" applyBorder="1" applyAlignment="1">
      <alignment horizontal="center" vertical="center"/>
    </xf>
    <xf numFmtId="164" fontId="94" fillId="0" borderId="49" xfId="0" applyNumberFormat="1" applyFont="1" applyFill="1" applyBorder="1" applyAlignment="1">
      <alignment horizontal="right" vertical="center"/>
    </xf>
    <xf numFmtId="164" fontId="94" fillId="0" borderId="43" xfId="0" applyNumberFormat="1" applyFont="1" applyFill="1" applyBorder="1" applyAlignment="1">
      <alignment horizontal="right" vertical="center"/>
    </xf>
    <xf numFmtId="164" fontId="94" fillId="0" borderId="48" xfId="0" applyNumberFormat="1" applyFont="1" applyFill="1" applyBorder="1" applyAlignment="1">
      <alignment horizontal="right" vertical="center"/>
    </xf>
    <xf numFmtId="49" fontId="104" fillId="74" borderId="11" xfId="0" applyNumberFormat="1" applyFont="1" applyFill="1" applyBorder="1" applyAlignment="1">
      <alignment horizontal="right" vertical="top" wrapText="1"/>
    </xf>
    <xf numFmtId="0" fontId="97" fillId="74" borderId="11" xfId="0" applyFont="1" applyFill="1" applyBorder="1"/>
    <xf numFmtId="49" fontId="97" fillId="74" borderId="11" xfId="0" applyNumberFormat="1" applyFont="1" applyFill="1" applyBorder="1" applyAlignment="1">
      <alignment horizontal="right" vertical="top"/>
    </xf>
    <xf numFmtId="0" fontId="97" fillId="74" borderId="11" xfId="0" applyFont="1" applyFill="1" applyBorder="1" applyAlignment="1">
      <alignment horizontal="right" vertical="top"/>
    </xf>
    <xf numFmtId="0" fontId="97" fillId="74" borderId="11" xfId="0" applyFont="1" applyFill="1" applyBorder="1" applyAlignment="1">
      <alignment horizontal="left" vertical="top" wrapText="1"/>
    </xf>
    <xf numFmtId="0" fontId="97" fillId="74" borderId="11" xfId="0" applyFont="1" applyFill="1" applyBorder="1" applyAlignment="1">
      <alignment horizontal="center" vertical="center" wrapText="1"/>
    </xf>
    <xf numFmtId="0" fontId="97" fillId="0" borderId="11" xfId="0" applyFont="1" applyBorder="1"/>
    <xf numFmtId="0" fontId="97" fillId="0" borderId="44" xfId="0" applyFont="1" applyBorder="1"/>
    <xf numFmtId="0" fontId="94" fillId="0" borderId="44" xfId="0" applyFont="1" applyBorder="1"/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vertical="top" wrapText="1"/>
    </xf>
    <xf numFmtId="0" fontId="97" fillId="74" borderId="11" xfId="0" applyFont="1" applyFill="1" applyBorder="1" applyAlignment="1">
      <alignment vertical="top" wrapText="1"/>
    </xf>
    <xf numFmtId="0" fontId="96" fillId="0" borderId="0" xfId="0" applyFont="1" applyAlignment="1">
      <alignment horizontal="left" vertical="top" wrapText="1"/>
    </xf>
    <xf numFmtId="0" fontId="94" fillId="0" borderId="0" xfId="0" applyFont="1" applyFill="1"/>
    <xf numFmtId="0" fontId="97" fillId="0" borderId="0" xfId="0" applyFont="1" applyFill="1"/>
    <xf numFmtId="0" fontId="98" fillId="0" borderId="0" xfId="0" applyFont="1" applyAlignment="1">
      <alignment horizontal="left" vertical="top"/>
    </xf>
    <xf numFmtId="0" fontId="94" fillId="0" borderId="11" xfId="0" applyFont="1" applyBorder="1" applyAlignment="1">
      <alignment horizontal="left" vertical="top" wrapText="1"/>
    </xf>
    <xf numFmtId="0" fontId="94" fillId="0" borderId="13" xfId="0" applyFont="1" applyBorder="1" applyAlignment="1">
      <alignment vertical="top" wrapText="1"/>
    </xf>
    <xf numFmtId="0" fontId="105" fillId="78" borderId="11" xfId="0" applyFont="1" applyFill="1" applyBorder="1" applyAlignment="1">
      <alignment horizontal="left" vertical="top" wrapText="1"/>
    </xf>
    <xf numFmtId="4" fontId="105" fillId="78" borderId="11" xfId="0" applyNumberFormat="1" applyFont="1" applyFill="1" applyBorder="1" applyAlignment="1">
      <alignment horizontal="right" vertical="center" wrapText="1"/>
    </xf>
    <xf numFmtId="0" fontId="94" fillId="78" borderId="11" xfId="0" applyFont="1" applyFill="1" applyBorder="1" applyAlignment="1">
      <alignment horizontal="left" vertical="top" wrapText="1"/>
    </xf>
    <xf numFmtId="3" fontId="94" fillId="78" borderId="11" xfId="0" applyNumberFormat="1" applyFont="1" applyFill="1" applyBorder="1" applyAlignment="1">
      <alignment horizontal="right" vertical="center" wrapText="1"/>
    </xf>
    <xf numFmtId="4" fontId="94" fillId="78" borderId="11" xfId="0" applyNumberFormat="1" applyFont="1" applyFill="1" applyBorder="1" applyAlignment="1">
      <alignment horizontal="right" vertical="center" wrapText="1"/>
    </xf>
    <xf numFmtId="4" fontId="94" fillId="78" borderId="11" xfId="0" applyNumberFormat="1" applyFont="1" applyFill="1" applyBorder="1" applyAlignment="1">
      <alignment horizontal="right" vertical="center"/>
    </xf>
    <xf numFmtId="0" fontId="97" fillId="75" borderId="11" xfId="0" applyFont="1" applyFill="1" applyBorder="1" applyAlignment="1">
      <alignment horizontal="left" vertical="top" wrapText="1"/>
    </xf>
    <xf numFmtId="4" fontId="97" fillId="75" borderId="11" xfId="0" applyNumberFormat="1" applyFont="1" applyFill="1" applyBorder="1" applyAlignment="1">
      <alignment horizontal="right" vertical="center" wrapText="1"/>
    </xf>
    <xf numFmtId="3" fontId="98" fillId="0" borderId="11" xfId="0" applyNumberFormat="1" applyFont="1" applyBorder="1" applyAlignment="1">
      <alignment horizontal="right" vertical="center" wrapText="1"/>
    </xf>
    <xf numFmtId="0" fontId="94" fillId="0" borderId="0" xfId="0" applyFont="1" applyAlignment="1">
      <alignment horizontal="right"/>
    </xf>
    <xf numFmtId="0" fontId="98" fillId="0" borderId="11" xfId="0" applyFont="1" applyBorder="1" applyAlignment="1">
      <alignment horizontal="left" vertical="top" wrapText="1"/>
    </xf>
    <xf numFmtId="4" fontId="94" fillId="0" borderId="0" xfId="0" applyNumberFormat="1" applyFont="1"/>
    <xf numFmtId="0" fontId="109" fillId="74" borderId="11" xfId="0" applyFont="1" applyFill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Border="1" applyAlignment="1">
      <alignment horizontal="center" vertical="center" wrapText="1"/>
    </xf>
    <xf numFmtId="0" fontId="94" fillId="0" borderId="11" xfId="0" applyFont="1" applyBorder="1" applyAlignment="1">
      <alignment horizontal="left" vertical="top" wrapText="1"/>
    </xf>
    <xf numFmtId="0" fontId="94" fillId="0" borderId="11" xfId="0" applyFont="1" applyFill="1" applyBorder="1" applyAlignment="1">
      <alignment horizontal="left" vertical="top" wrapText="1"/>
    </xf>
    <xf numFmtId="49" fontId="94" fillId="0" borderId="11" xfId="0" applyNumberFormat="1" applyFont="1" applyFill="1" applyBorder="1" applyAlignment="1">
      <alignment horizontal="right" vertical="top"/>
    </xf>
    <xf numFmtId="0" fontId="94" fillId="0" borderId="11" xfId="0" applyFont="1" applyFill="1" applyBorder="1" applyAlignment="1">
      <alignment horizontal="right" vertical="top"/>
    </xf>
    <xf numFmtId="0" fontId="98" fillId="0" borderId="11" xfId="0" applyFont="1" applyFill="1" applyBorder="1" applyAlignment="1">
      <alignment horizontal="left" vertical="top" wrapText="1"/>
    </xf>
    <xf numFmtId="0" fontId="94" fillId="0" borderId="11" xfId="0" applyFont="1" applyFill="1" applyBorder="1" applyAlignment="1">
      <alignment horizontal="center" vertical="center" wrapText="1"/>
    </xf>
    <xf numFmtId="0" fontId="98" fillId="0" borderId="11" xfId="0" applyFont="1" applyBorder="1" applyAlignment="1">
      <alignment horizontal="center" vertical="center" wrapText="1"/>
    </xf>
    <xf numFmtId="49" fontId="94" fillId="0" borderId="11" xfId="0" applyNumberFormat="1" applyFont="1" applyBorder="1" applyAlignment="1">
      <alignment horizontal="right" vertical="center" wrapText="1"/>
    </xf>
    <xf numFmtId="4" fontId="94" fillId="0" borderId="11" xfId="0" applyNumberFormat="1" applyFont="1" applyFill="1" applyBorder="1" applyAlignment="1">
      <alignment horizontal="right" vertical="center"/>
    </xf>
    <xf numFmtId="0" fontId="98" fillId="75" borderId="11" xfId="0" applyFont="1" applyFill="1" applyBorder="1" applyAlignment="1">
      <alignment horizontal="left" vertical="top" wrapText="1"/>
    </xf>
    <xf numFmtId="0" fontId="98" fillId="78" borderId="11" xfId="0" applyFont="1" applyFill="1" applyBorder="1" applyAlignment="1">
      <alignment horizontal="left" vertical="top" wrapText="1"/>
    </xf>
    <xf numFmtId="3" fontId="98" fillId="78" borderId="11" xfId="0" applyNumberFormat="1" applyFont="1" applyFill="1" applyBorder="1" applyAlignment="1">
      <alignment horizontal="right" vertical="center" wrapText="1"/>
    </xf>
    <xf numFmtId="4" fontId="98" fillId="78" borderId="11" xfId="0" applyNumberFormat="1" applyFont="1" applyFill="1" applyBorder="1" applyAlignment="1">
      <alignment horizontal="right" vertical="center" wrapText="1"/>
    </xf>
    <xf numFmtId="4" fontId="98" fillId="78" borderId="11" xfId="0" applyNumberFormat="1" applyFont="1" applyFill="1" applyBorder="1" applyAlignment="1">
      <alignment horizontal="right" vertical="center"/>
    </xf>
    <xf numFmtId="49" fontId="98" fillId="0" borderId="13" xfId="0" applyNumberFormat="1" applyFont="1" applyFill="1" applyBorder="1" applyAlignment="1">
      <alignment horizontal="right" vertical="top" wrapText="1"/>
    </xf>
    <xf numFmtId="3" fontId="98" fillId="75" borderId="11" xfId="0" applyNumberFormat="1" applyFont="1" applyFill="1" applyBorder="1" applyAlignment="1">
      <alignment horizontal="right" vertical="center" wrapText="1"/>
    </xf>
    <xf numFmtId="4" fontId="98" fillId="75" borderId="11" xfId="0" applyNumberFormat="1" applyFont="1" applyFill="1" applyBorder="1" applyAlignment="1">
      <alignment horizontal="right" vertical="center" wrapText="1"/>
    </xf>
    <xf numFmtId="49" fontId="97" fillId="75" borderId="11" xfId="0" applyNumberFormat="1" applyFont="1" applyFill="1" applyBorder="1" applyAlignment="1">
      <alignment horizontal="right" vertical="center" wrapText="1"/>
    </xf>
    <xf numFmtId="49" fontId="98" fillId="75" borderId="11" xfId="0" applyNumberFormat="1" applyFont="1" applyFill="1" applyBorder="1" applyAlignment="1">
      <alignment horizontal="right" vertical="center" wrapText="1"/>
    </xf>
    <xf numFmtId="49" fontId="105" fillId="78" borderId="11" xfId="0" applyNumberFormat="1" applyFont="1" applyFill="1" applyBorder="1" applyAlignment="1">
      <alignment horizontal="right" vertical="center" wrapText="1"/>
    </xf>
    <xf numFmtId="49" fontId="98" fillId="78" borderId="11" xfId="0" applyNumberFormat="1" applyFont="1" applyFill="1" applyBorder="1" applyAlignment="1">
      <alignment horizontal="right" vertical="center" wrapText="1"/>
    </xf>
    <xf numFmtId="49" fontId="105" fillId="76" borderId="11" xfId="0" applyNumberFormat="1" applyFont="1" applyFill="1" applyBorder="1" applyAlignment="1">
      <alignment horizontal="right" vertical="center" wrapText="1"/>
    </xf>
    <xf numFmtId="49" fontId="94" fillId="76" borderId="11" xfId="0" applyNumberFormat="1" applyFont="1" applyFill="1" applyBorder="1" applyAlignment="1">
      <alignment horizontal="right" vertical="center" wrapText="1"/>
    </xf>
    <xf numFmtId="49" fontId="94" fillId="78" borderId="11" xfId="0" applyNumberFormat="1" applyFont="1" applyFill="1" applyBorder="1" applyAlignment="1">
      <alignment horizontal="right" vertical="center" wrapText="1"/>
    </xf>
    <xf numFmtId="0" fontId="98" fillId="0" borderId="13" xfId="0" applyNumberFormat="1" applyFont="1" applyFill="1" applyBorder="1" applyAlignment="1">
      <alignment horizontal="right" vertical="top" wrapText="1"/>
    </xf>
    <xf numFmtId="0" fontId="94" fillId="0" borderId="13" xfId="0" applyFont="1" applyBorder="1" applyAlignment="1">
      <alignment horizontal="right"/>
    </xf>
    <xf numFmtId="0" fontId="98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Border="1" applyAlignment="1">
      <alignment horizontal="right"/>
    </xf>
    <xf numFmtId="165" fontId="5" fillId="75" borderId="11" xfId="0" applyNumberFormat="1" applyFont="1" applyFill="1" applyBorder="1" applyAlignment="1">
      <alignment horizontal="right" vertical="center" shrinkToFit="1"/>
    </xf>
    <xf numFmtId="167" fontId="103" fillId="79" borderId="11" xfId="0" applyNumberFormat="1" applyFont="1" applyFill="1" applyBorder="1" applyAlignment="1">
      <alignment horizontal="center" vertical="top"/>
    </xf>
    <xf numFmtId="0" fontId="102" fillId="79" borderId="11" xfId="0" applyFont="1" applyFill="1" applyBorder="1" applyAlignment="1">
      <alignment horizontal="left" vertical="top" wrapText="1" indent="1"/>
    </xf>
    <xf numFmtId="165" fontId="103" fillId="79" borderId="11" xfId="0" applyNumberFormat="1" applyFont="1" applyFill="1" applyBorder="1" applyAlignment="1">
      <alignment horizontal="right" vertical="center" shrinkToFi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165" fontId="5" fillId="75" borderId="53" xfId="0" applyNumberFormat="1" applyFont="1" applyFill="1" applyBorder="1" applyAlignment="1">
      <alignment horizontal="right" vertical="center" shrinkToFit="1"/>
    </xf>
    <xf numFmtId="165" fontId="5" fillId="75" borderId="54" xfId="0" applyNumberFormat="1" applyFont="1" applyFill="1" applyBorder="1" applyAlignment="1">
      <alignment horizontal="right" vertical="center" shrinkToFit="1"/>
    </xf>
    <xf numFmtId="165" fontId="5" fillId="75" borderId="55" xfId="0" applyNumberFormat="1" applyFont="1" applyFill="1" applyBorder="1" applyAlignment="1">
      <alignment horizontal="right" vertical="center" shrinkToFit="1"/>
    </xf>
    <xf numFmtId="165" fontId="3" fillId="0" borderId="53" xfId="0" applyNumberFormat="1" applyFont="1" applyBorder="1" applyAlignment="1">
      <alignment horizontal="right" vertical="center" shrinkToFit="1"/>
    </xf>
    <xf numFmtId="165" fontId="3" fillId="0" borderId="54" xfId="0" applyNumberFormat="1" applyFont="1" applyBorder="1" applyAlignment="1">
      <alignment vertical="center" shrinkToFit="1"/>
    </xf>
    <xf numFmtId="165" fontId="3" fillId="0" borderId="55" xfId="0" applyNumberFormat="1" applyFont="1" applyBorder="1" applyAlignment="1">
      <alignment vertical="center" shrinkToFit="1"/>
    </xf>
    <xf numFmtId="165" fontId="103" fillId="79" borderId="53" xfId="0" applyNumberFormat="1" applyFont="1" applyFill="1" applyBorder="1" applyAlignment="1">
      <alignment horizontal="right" vertical="center" shrinkToFit="1"/>
    </xf>
    <xf numFmtId="165" fontId="103" fillId="79" borderId="54" xfId="0" applyNumberFormat="1" applyFont="1" applyFill="1" applyBorder="1" applyAlignment="1">
      <alignment horizontal="right" vertical="center" shrinkToFit="1"/>
    </xf>
    <xf numFmtId="165" fontId="103" fillId="79" borderId="55" xfId="0" applyNumberFormat="1" applyFont="1" applyFill="1" applyBorder="1" applyAlignment="1">
      <alignment horizontal="right" vertical="center" shrinkToFit="1"/>
    </xf>
    <xf numFmtId="165" fontId="5" fillId="75" borderId="54" xfId="0" applyNumberFormat="1" applyFont="1" applyFill="1" applyBorder="1" applyAlignment="1">
      <alignment vertical="center" shrinkToFit="1"/>
    </xf>
    <xf numFmtId="165" fontId="5" fillId="75" borderId="55" xfId="0" applyNumberFormat="1" applyFont="1" applyFill="1" applyBorder="1" applyAlignment="1">
      <alignment vertical="center" shrinkToFit="1"/>
    </xf>
    <xf numFmtId="4" fontId="107" fillId="77" borderId="53" xfId="0" applyNumberFormat="1" applyFont="1" applyFill="1" applyBorder="1" applyAlignment="1">
      <alignment horizontal="right" vertical="center" shrinkToFit="1"/>
    </xf>
    <xf numFmtId="4" fontId="107" fillId="77" borderId="54" xfId="0" applyNumberFormat="1" applyFont="1" applyFill="1" applyBorder="1" applyAlignment="1">
      <alignment horizontal="right" vertical="center" shrinkToFit="1"/>
    </xf>
    <xf numFmtId="4" fontId="107" fillId="77" borderId="55" xfId="0" applyNumberFormat="1" applyFont="1" applyFill="1" applyBorder="1" applyAlignment="1">
      <alignment horizontal="right" vertical="center" shrinkToFit="1"/>
    </xf>
    <xf numFmtId="0" fontId="4" fillId="0" borderId="56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 wrapText="1"/>
    </xf>
    <xf numFmtId="165" fontId="5" fillId="75" borderId="56" xfId="0" applyNumberFormat="1" applyFont="1" applyFill="1" applyBorder="1" applyAlignment="1">
      <alignment horizontal="right" vertical="center" shrinkToFit="1"/>
    </xf>
    <xf numFmtId="165" fontId="5" fillId="75" borderId="57" xfId="0" applyNumberFormat="1" applyFont="1" applyFill="1" applyBorder="1" applyAlignment="1">
      <alignment horizontal="right" vertical="center" shrinkToFit="1"/>
    </xf>
    <xf numFmtId="165" fontId="5" fillId="75" borderId="58" xfId="0" applyNumberFormat="1" applyFont="1" applyFill="1" applyBorder="1" applyAlignment="1">
      <alignment horizontal="right" vertical="center" shrinkToFit="1"/>
    </xf>
    <xf numFmtId="165" fontId="3" fillId="0" borderId="56" xfId="0" applyNumberFormat="1" applyFont="1" applyBorder="1" applyAlignment="1">
      <alignment horizontal="right" vertical="center" shrinkToFit="1"/>
    </xf>
    <xf numFmtId="165" fontId="3" fillId="0" borderId="57" xfId="0" applyNumberFormat="1" applyFont="1" applyBorder="1" applyAlignment="1">
      <alignment vertical="center" shrinkToFit="1"/>
    </xf>
    <xf numFmtId="165" fontId="3" fillId="0" borderId="58" xfId="0" applyNumberFormat="1" applyFont="1" applyBorder="1" applyAlignment="1">
      <alignment vertical="center" shrinkToFit="1"/>
    </xf>
    <xf numFmtId="165" fontId="103" fillId="79" borderId="56" xfId="0" applyNumberFormat="1" applyFont="1" applyFill="1" applyBorder="1" applyAlignment="1">
      <alignment horizontal="right" vertical="center" shrinkToFit="1"/>
    </xf>
    <xf numFmtId="165" fontId="103" fillId="79" borderId="57" xfId="0" applyNumberFormat="1" applyFont="1" applyFill="1" applyBorder="1" applyAlignment="1">
      <alignment horizontal="right" vertical="center" shrinkToFit="1"/>
    </xf>
    <xf numFmtId="165" fontId="103" fillId="79" borderId="58" xfId="0" applyNumberFormat="1" applyFont="1" applyFill="1" applyBorder="1" applyAlignment="1">
      <alignment horizontal="right" vertical="center" shrinkToFit="1"/>
    </xf>
    <xf numFmtId="165" fontId="5" fillId="75" borderId="57" xfId="0" applyNumberFormat="1" applyFont="1" applyFill="1" applyBorder="1" applyAlignment="1">
      <alignment vertical="center" shrinkToFit="1"/>
    </xf>
    <xf numFmtId="165" fontId="5" fillId="75" borderId="58" xfId="0" applyNumberFormat="1" applyFont="1" applyFill="1" applyBorder="1" applyAlignment="1">
      <alignment vertical="center" shrinkToFit="1"/>
    </xf>
    <xf numFmtId="4" fontId="107" fillId="77" borderId="56" xfId="0" applyNumberFormat="1" applyFont="1" applyFill="1" applyBorder="1" applyAlignment="1">
      <alignment horizontal="right" vertical="center" shrinkToFit="1"/>
    </xf>
    <xf numFmtId="4" fontId="107" fillId="77" borderId="57" xfId="0" applyNumberFormat="1" applyFont="1" applyFill="1" applyBorder="1" applyAlignment="1">
      <alignment horizontal="right" vertical="center" shrinkToFit="1"/>
    </xf>
    <xf numFmtId="4" fontId="107" fillId="77" borderId="58" xfId="0" applyNumberFormat="1" applyFont="1" applyFill="1" applyBorder="1" applyAlignment="1">
      <alignment horizontal="right" vertical="center" shrinkToFit="1"/>
    </xf>
    <xf numFmtId="4" fontId="98" fillId="0" borderId="11" xfId="0" applyNumberFormat="1" applyFont="1" applyBorder="1" applyAlignment="1">
      <alignment horizontal="right" vertical="center" shrinkToFit="1"/>
    </xf>
    <xf numFmtId="3" fontId="94" fillId="0" borderId="0" xfId="0" applyNumberFormat="1" applyFont="1" applyFill="1"/>
    <xf numFmtId="0" fontId="97" fillId="0" borderId="0" xfId="0" applyFont="1" applyFill="1" applyBorder="1" applyAlignment="1">
      <alignment horizontal="center" vertical="center" wrapText="1"/>
    </xf>
    <xf numFmtId="0" fontId="94" fillId="0" borderId="0" xfId="0" applyFont="1" applyFill="1" applyBorder="1" applyAlignment="1">
      <alignment horizontal="center" vertical="center" wrapText="1"/>
    </xf>
    <xf numFmtId="0" fontId="94" fillId="0" borderId="0" xfId="0" applyFont="1" applyFill="1" applyBorder="1"/>
    <xf numFmtId="0" fontId="94" fillId="0" borderId="0" xfId="0" applyFont="1" applyFill="1" applyBorder="1" applyAlignment="1">
      <alignment vertical="center" wrapText="1"/>
    </xf>
    <xf numFmtId="0" fontId="98" fillId="0" borderId="0" xfId="0" applyFont="1" applyFill="1" applyBorder="1" applyAlignment="1">
      <alignment horizontal="center" vertical="center" wrapText="1"/>
    </xf>
    <xf numFmtId="166" fontId="94" fillId="0" borderId="0" xfId="0" applyNumberFormat="1" applyFont="1"/>
    <xf numFmtId="0" fontId="94" fillId="0" borderId="11" xfId="0" applyFont="1" applyBorder="1" applyAlignment="1">
      <alignment vertical="top"/>
    </xf>
    <xf numFmtId="0" fontId="94" fillId="0" borderId="11" xfId="0" applyFont="1" applyFill="1" applyBorder="1" applyAlignment="1">
      <alignment vertical="top"/>
    </xf>
    <xf numFmtId="0" fontId="97" fillId="74" borderId="11" xfId="0" applyFont="1" applyFill="1" applyBorder="1" applyAlignment="1">
      <alignment vertical="top"/>
    </xf>
    <xf numFmtId="0" fontId="98" fillId="0" borderId="0" xfId="0" applyFont="1" applyAlignment="1">
      <alignment horizontal="right" wrapText="1"/>
    </xf>
    <xf numFmtId="0" fontId="98" fillId="0" borderId="50" xfId="0" applyFont="1" applyFill="1" applyBorder="1" applyAlignment="1">
      <alignment horizontal="center" vertical="center" wrapText="1"/>
    </xf>
    <xf numFmtId="0" fontId="98" fillId="0" borderId="51" xfId="0" applyFont="1" applyFill="1" applyBorder="1" applyAlignment="1">
      <alignment horizontal="center" vertical="center" wrapText="1"/>
    </xf>
    <xf numFmtId="0" fontId="98" fillId="0" borderId="52" xfId="0" applyFont="1" applyFill="1" applyBorder="1" applyAlignment="1">
      <alignment horizontal="center" vertical="center" wrapText="1"/>
    </xf>
    <xf numFmtId="0" fontId="98" fillId="0" borderId="1" xfId="0" applyFont="1" applyFill="1" applyBorder="1" applyAlignment="1">
      <alignment horizontal="center" vertical="center" wrapText="1"/>
    </xf>
    <xf numFmtId="0" fontId="98" fillId="0" borderId="41" xfId="0" applyFont="1" applyFill="1" applyBorder="1" applyAlignment="1">
      <alignment horizontal="center" vertical="center" wrapText="1"/>
    </xf>
    <xf numFmtId="0" fontId="98" fillId="0" borderId="42" xfId="0" applyFont="1" applyFill="1" applyBorder="1" applyAlignment="1">
      <alignment horizontal="center" vertical="center" wrapText="1"/>
    </xf>
    <xf numFmtId="0" fontId="97" fillId="0" borderId="0" xfId="0" applyFont="1" applyBorder="1" applyAlignment="1">
      <alignment horizontal="center"/>
    </xf>
    <xf numFmtId="0" fontId="98" fillId="0" borderId="7" xfId="0" applyFont="1" applyFill="1" applyBorder="1" applyAlignment="1">
      <alignment horizontal="center" vertical="center" wrapText="1"/>
    </xf>
    <xf numFmtId="0" fontId="98" fillId="0" borderId="8" xfId="0" applyFont="1" applyFill="1" applyBorder="1" applyAlignment="1">
      <alignment horizontal="center" vertical="center" wrapText="1"/>
    </xf>
    <xf numFmtId="0" fontId="98" fillId="0" borderId="10" xfId="0" applyFont="1" applyFill="1" applyBorder="1" applyAlignment="1">
      <alignment horizontal="center" vertical="center" wrapText="1"/>
    </xf>
    <xf numFmtId="0" fontId="98" fillId="0" borderId="11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98" fillId="0" borderId="4" xfId="0" applyFont="1" applyFill="1" applyBorder="1" applyAlignment="1">
      <alignment horizontal="center" vertical="center" wrapText="1"/>
    </xf>
    <xf numFmtId="0" fontId="98" fillId="0" borderId="5" xfId="0" applyFont="1" applyFill="1" applyBorder="1" applyAlignment="1">
      <alignment horizontal="center" vertical="center" wrapText="1"/>
    </xf>
    <xf numFmtId="0" fontId="98" fillId="0" borderId="3" xfId="0" applyFont="1" applyFill="1" applyBorder="1" applyAlignment="1">
      <alignment horizontal="center" vertical="center" wrapText="1"/>
    </xf>
    <xf numFmtId="0" fontId="98" fillId="0" borderId="40" xfId="0" applyFont="1" applyFill="1" applyBorder="1" applyAlignment="1">
      <alignment horizontal="center" vertical="center" wrapText="1"/>
    </xf>
    <xf numFmtId="0" fontId="98" fillId="0" borderId="6" xfId="0" applyFont="1" applyFill="1" applyBorder="1" applyAlignment="1">
      <alignment horizontal="center" vertical="center" wrapText="1"/>
    </xf>
    <xf numFmtId="0" fontId="94" fillId="0" borderId="44" xfId="0" applyFont="1" applyBorder="1" applyAlignment="1">
      <alignment horizontal="center" vertical="center" wrapText="1"/>
    </xf>
    <xf numFmtId="0" fontId="94" fillId="0" borderId="45" xfId="0" applyFont="1" applyBorder="1" applyAlignment="1">
      <alignment horizontal="center" vertical="center" wrapText="1"/>
    </xf>
    <xf numFmtId="0" fontId="94" fillId="0" borderId="38" xfId="0" applyFont="1" applyBorder="1" applyAlignment="1">
      <alignment horizontal="center" vertical="center" wrapText="1"/>
    </xf>
    <xf numFmtId="0" fontId="97" fillId="0" borderId="0" xfId="0" applyFont="1" applyAlignment="1">
      <alignment horizontal="center" vertical="center"/>
    </xf>
    <xf numFmtId="0" fontId="94" fillId="0" borderId="11" xfId="0" applyFont="1" applyBorder="1" applyAlignment="1">
      <alignment horizontal="center" vertical="center" wrapText="1"/>
    </xf>
    <xf numFmtId="0" fontId="97" fillId="0" borderId="44" xfId="0" applyFont="1" applyBorder="1" applyAlignment="1">
      <alignment horizontal="center" vertical="top" wrapText="1"/>
    </xf>
    <xf numFmtId="0" fontId="97" fillId="0" borderId="45" xfId="0" applyFont="1" applyBorder="1" applyAlignment="1">
      <alignment horizontal="center" vertical="top" wrapText="1"/>
    </xf>
    <xf numFmtId="0" fontId="97" fillId="0" borderId="38" xfId="0" applyFont="1" applyBorder="1" applyAlignment="1">
      <alignment horizontal="center" vertical="top" wrapText="1"/>
    </xf>
    <xf numFmtId="0" fontId="94" fillId="0" borderId="44" xfId="0" applyFont="1" applyBorder="1" applyAlignment="1">
      <alignment horizontal="center" vertical="top" wrapText="1"/>
    </xf>
    <xf numFmtId="0" fontId="94" fillId="0" borderId="45" xfId="0" applyFont="1" applyBorder="1" applyAlignment="1">
      <alignment horizontal="center" vertical="top" wrapText="1"/>
    </xf>
    <xf numFmtId="0" fontId="94" fillId="0" borderId="38" xfId="0" applyFont="1" applyBorder="1" applyAlignment="1">
      <alignment horizontal="center" vertical="top" wrapText="1"/>
    </xf>
    <xf numFmtId="0" fontId="98" fillId="0" borderId="0" xfId="0" applyFont="1" applyAlignment="1">
      <alignment horizontal="right" vertical="center" wrapText="1"/>
    </xf>
    <xf numFmtId="0" fontId="94" fillId="0" borderId="13" xfId="0" applyFont="1" applyBorder="1" applyAlignment="1">
      <alignment horizontal="center" vertical="center" wrapText="1"/>
    </xf>
    <xf numFmtId="0" fontId="94" fillId="0" borderId="43" xfId="0" applyFont="1" applyBorder="1" applyAlignment="1">
      <alignment horizontal="center" vertical="center" wrapText="1"/>
    </xf>
    <xf numFmtId="0" fontId="97" fillId="0" borderId="0" xfId="0" applyFont="1" applyBorder="1" applyAlignment="1">
      <alignment horizontal="center" vertical="center"/>
    </xf>
    <xf numFmtId="0" fontId="97" fillId="0" borderId="11" xfId="0" applyFont="1" applyBorder="1" applyAlignment="1">
      <alignment horizontal="center" vertical="top" wrapText="1"/>
    </xf>
    <xf numFmtId="0" fontId="94" fillId="0" borderId="11" xfId="0" applyFont="1" applyBorder="1" applyAlignment="1">
      <alignment horizontal="center" vertical="top" wrapText="1"/>
    </xf>
    <xf numFmtId="49" fontId="98" fillId="0" borderId="13" xfId="0" applyNumberFormat="1" applyFont="1" applyFill="1" applyBorder="1" applyAlignment="1">
      <alignment horizontal="right" vertical="top" wrapText="1"/>
    </xf>
    <xf numFmtId="0" fontId="0" fillId="0" borderId="4" xfId="0" applyBorder="1" applyAlignment="1">
      <alignment horizontal="right" vertical="top" wrapText="1"/>
    </xf>
    <xf numFmtId="0" fontId="0" fillId="0" borderId="43" xfId="0" applyBorder="1" applyAlignment="1">
      <alignment horizontal="right" vertical="top" wrapText="1"/>
    </xf>
    <xf numFmtId="0" fontId="98" fillId="0" borderId="13" xfId="0" applyNumberFormat="1" applyFont="1" applyFill="1" applyBorder="1" applyAlignment="1">
      <alignment horizontal="right" vertical="top" wrapText="1"/>
    </xf>
    <xf numFmtId="0" fontId="94" fillId="0" borderId="13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43" xfId="0" applyBorder="1" applyAlignment="1">
      <alignment horizontal="right"/>
    </xf>
    <xf numFmtId="0" fontId="94" fillId="0" borderId="1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94" fillId="0" borderId="1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94" fillId="0" borderId="43" xfId="0" applyFont="1" applyBorder="1" applyAlignment="1">
      <alignment horizontal="left" vertical="top" wrapText="1"/>
    </xf>
    <xf numFmtId="0" fontId="94" fillId="0" borderId="4" xfId="0" applyFont="1" applyBorder="1" applyAlignment="1">
      <alignment vertical="top" wrapText="1"/>
    </xf>
    <xf numFmtId="49" fontId="98" fillId="0" borderId="4" xfId="0" applyNumberFormat="1" applyFont="1" applyFill="1" applyBorder="1" applyAlignment="1">
      <alignment horizontal="right" vertical="top" wrapText="1"/>
    </xf>
    <xf numFmtId="49" fontId="98" fillId="0" borderId="43" xfId="0" applyNumberFormat="1" applyFont="1" applyFill="1" applyBorder="1" applyAlignment="1">
      <alignment horizontal="right" vertical="top" wrapText="1"/>
    </xf>
    <xf numFmtId="0" fontId="98" fillId="0" borderId="4" xfId="0" applyNumberFormat="1" applyFont="1" applyFill="1" applyBorder="1" applyAlignment="1">
      <alignment horizontal="right" vertical="top" wrapText="1"/>
    </xf>
    <xf numFmtId="0" fontId="98" fillId="0" borderId="43" xfId="0" applyNumberFormat="1" applyFont="1" applyFill="1" applyBorder="1" applyAlignment="1">
      <alignment horizontal="right" vertical="top" wrapText="1"/>
    </xf>
    <xf numFmtId="0" fontId="94" fillId="0" borderId="4" xfId="0" applyFont="1" applyBorder="1" applyAlignment="1">
      <alignment horizontal="right"/>
    </xf>
    <xf numFmtId="0" fontId="94" fillId="0" borderId="43" xfId="0" applyFont="1" applyBorder="1" applyAlignment="1">
      <alignment horizontal="right"/>
    </xf>
    <xf numFmtId="0" fontId="94" fillId="0" borderId="43" xfId="0" applyFont="1" applyBorder="1" applyAlignment="1">
      <alignment vertical="top" wrapText="1"/>
    </xf>
    <xf numFmtId="49" fontId="98" fillId="78" borderId="11" xfId="0" applyNumberFormat="1" applyFont="1" applyFill="1" applyBorder="1" applyAlignment="1">
      <alignment horizontal="right" vertical="top" wrapText="1"/>
    </xf>
    <xf numFmtId="49" fontId="98" fillId="78" borderId="13" xfId="0" applyNumberFormat="1" applyFont="1" applyFill="1" applyBorder="1" applyAlignment="1">
      <alignment horizontal="right" vertical="top" wrapText="1"/>
    </xf>
    <xf numFmtId="49" fontId="98" fillId="78" borderId="4" xfId="0" applyNumberFormat="1" applyFont="1" applyFill="1" applyBorder="1" applyAlignment="1">
      <alignment horizontal="right" vertical="top" wrapText="1"/>
    </xf>
    <xf numFmtId="49" fontId="98" fillId="78" borderId="43" xfId="0" applyNumberFormat="1" applyFont="1" applyFill="1" applyBorder="1" applyAlignment="1">
      <alignment horizontal="right" vertical="top" wrapText="1"/>
    </xf>
    <xf numFmtId="0" fontId="98" fillId="78" borderId="13" xfId="0" applyNumberFormat="1" applyFont="1" applyFill="1" applyBorder="1" applyAlignment="1">
      <alignment horizontal="right" vertical="top" wrapText="1"/>
    </xf>
    <xf numFmtId="0" fontId="98" fillId="78" borderId="4" xfId="0" applyNumberFormat="1" applyFont="1" applyFill="1" applyBorder="1" applyAlignment="1">
      <alignment horizontal="right" vertical="top" wrapText="1"/>
    </xf>
    <xf numFmtId="0" fontId="98" fillId="78" borderId="43" xfId="0" applyNumberFormat="1" applyFont="1" applyFill="1" applyBorder="1" applyAlignment="1">
      <alignment horizontal="right" vertical="top" wrapText="1"/>
    </xf>
    <xf numFmtId="0" fontId="94" fillId="78" borderId="13" xfId="0" applyFont="1" applyFill="1" applyBorder="1" applyAlignment="1">
      <alignment horizontal="right"/>
    </xf>
    <xf numFmtId="0" fontId="94" fillId="78" borderId="4" xfId="0" applyFont="1" applyFill="1" applyBorder="1" applyAlignment="1">
      <alignment horizontal="right"/>
    </xf>
    <xf numFmtId="0" fontId="94" fillId="78" borderId="43" xfId="0" applyFont="1" applyFill="1" applyBorder="1" applyAlignment="1">
      <alignment horizontal="right"/>
    </xf>
    <xf numFmtId="0" fontId="94" fillId="78" borderId="13" xfId="0" applyFont="1" applyFill="1" applyBorder="1" applyAlignment="1">
      <alignment horizontal="left" vertical="top" wrapText="1"/>
    </xf>
    <xf numFmtId="0" fontId="94" fillId="78" borderId="4" xfId="0" applyFont="1" applyFill="1" applyBorder="1" applyAlignment="1">
      <alignment horizontal="left" vertical="top" wrapText="1"/>
    </xf>
    <xf numFmtId="0" fontId="94" fillId="78" borderId="43" xfId="0" applyFont="1" applyFill="1" applyBorder="1" applyAlignment="1">
      <alignment horizontal="left" vertical="top" wrapText="1"/>
    </xf>
    <xf numFmtId="0" fontId="94" fillId="76" borderId="13" xfId="0" applyFont="1" applyFill="1" applyBorder="1" applyAlignment="1">
      <alignment horizontal="left" vertical="top" wrapText="1"/>
    </xf>
    <xf numFmtId="0" fontId="94" fillId="76" borderId="4" xfId="0" applyFont="1" applyFill="1" applyBorder="1" applyAlignment="1">
      <alignment horizontal="left" vertical="top" wrapText="1"/>
    </xf>
    <xf numFmtId="49" fontId="98" fillId="76" borderId="11" xfId="0" applyNumberFormat="1" applyFont="1" applyFill="1" applyBorder="1" applyAlignment="1">
      <alignment horizontal="right" vertical="top" wrapText="1"/>
    </xf>
    <xf numFmtId="49" fontId="98" fillId="76" borderId="13" xfId="0" applyNumberFormat="1" applyFont="1" applyFill="1" applyBorder="1" applyAlignment="1">
      <alignment horizontal="right" vertical="top" wrapText="1"/>
    </xf>
    <xf numFmtId="49" fontId="98" fillId="76" borderId="4" xfId="0" applyNumberFormat="1" applyFont="1" applyFill="1" applyBorder="1" applyAlignment="1">
      <alignment horizontal="right" vertical="top" wrapText="1"/>
    </xf>
    <xf numFmtId="0" fontId="98" fillId="76" borderId="13" xfId="0" applyNumberFormat="1" applyFont="1" applyFill="1" applyBorder="1" applyAlignment="1">
      <alignment horizontal="right" vertical="top" wrapText="1"/>
    </xf>
    <xf numFmtId="0" fontId="98" fillId="76" borderId="4" xfId="0" applyNumberFormat="1" applyFont="1" applyFill="1" applyBorder="1" applyAlignment="1">
      <alignment horizontal="right" vertical="top" wrapText="1"/>
    </xf>
    <xf numFmtId="0" fontId="94" fillId="76" borderId="13" xfId="0" applyFont="1" applyFill="1" applyBorder="1" applyAlignment="1">
      <alignment horizontal="right"/>
    </xf>
    <xf numFmtId="0" fontId="94" fillId="76" borderId="4" xfId="0" applyFont="1" applyFill="1" applyBorder="1" applyAlignment="1">
      <alignment horizontal="right"/>
    </xf>
    <xf numFmtId="0" fontId="98" fillId="76" borderId="13" xfId="0" applyFont="1" applyFill="1" applyBorder="1" applyAlignment="1">
      <alignment horizontal="left" vertical="top" wrapText="1"/>
    </xf>
    <xf numFmtId="0" fontId="98" fillId="76" borderId="4" xfId="0" applyFont="1" applyFill="1" applyBorder="1" applyAlignment="1">
      <alignment horizontal="left" vertical="top" wrapText="1"/>
    </xf>
    <xf numFmtId="0" fontId="94" fillId="75" borderId="13" xfId="0" applyFont="1" applyFill="1" applyBorder="1" applyAlignment="1">
      <alignment horizontal="left" vertical="top" wrapText="1"/>
    </xf>
    <xf numFmtId="0" fontId="94" fillId="75" borderId="4" xfId="0" applyFont="1" applyFill="1" applyBorder="1" applyAlignment="1">
      <alignment horizontal="left" vertical="top" wrapText="1"/>
    </xf>
    <xf numFmtId="0" fontId="94" fillId="75" borderId="43" xfId="0" applyFont="1" applyFill="1" applyBorder="1" applyAlignment="1">
      <alignment horizontal="left" vertical="top" wrapText="1"/>
    </xf>
    <xf numFmtId="49" fontId="104" fillId="75" borderId="13" xfId="0" applyNumberFormat="1" applyFont="1" applyFill="1" applyBorder="1" applyAlignment="1">
      <alignment horizontal="right" vertical="top" wrapText="1"/>
    </xf>
    <xf numFmtId="49" fontId="104" fillId="75" borderId="4" xfId="0" applyNumberFormat="1" applyFont="1" applyFill="1" applyBorder="1" applyAlignment="1">
      <alignment horizontal="right" vertical="top" wrapText="1"/>
    </xf>
    <xf numFmtId="49" fontId="104" fillId="75" borderId="43" xfId="0" applyNumberFormat="1" applyFont="1" applyFill="1" applyBorder="1" applyAlignment="1">
      <alignment horizontal="right" vertical="top" wrapText="1"/>
    </xf>
    <xf numFmtId="0" fontId="97" fillId="75" borderId="13" xfId="0" applyFont="1" applyFill="1" applyBorder="1" applyAlignment="1">
      <alignment horizontal="right"/>
    </xf>
    <xf numFmtId="0" fontId="97" fillId="75" borderId="4" xfId="0" applyFont="1" applyFill="1" applyBorder="1" applyAlignment="1">
      <alignment horizontal="right"/>
    </xf>
    <xf numFmtId="0" fontId="97" fillId="75" borderId="43" xfId="0" applyFont="1" applyFill="1" applyBorder="1" applyAlignment="1">
      <alignment horizontal="right"/>
    </xf>
    <xf numFmtId="0" fontId="94" fillId="0" borderId="4" xfId="0" applyFont="1" applyBorder="1" applyAlignment="1">
      <alignment horizontal="left" vertical="top" wrapText="1"/>
    </xf>
    <xf numFmtId="49" fontId="104" fillId="0" borderId="11" xfId="0" applyNumberFormat="1" applyFont="1" applyFill="1" applyBorder="1" applyAlignment="1">
      <alignment horizontal="right" vertical="top" wrapText="1"/>
    </xf>
    <xf numFmtId="0" fontId="94" fillId="0" borderId="11" xfId="0" applyFont="1" applyBorder="1" applyAlignment="1">
      <alignment horizontal="left" vertical="top" wrapText="1"/>
    </xf>
    <xf numFmtId="0" fontId="5" fillId="0" borderId="56" xfId="0" applyFont="1" applyFill="1" applyBorder="1" applyAlignment="1">
      <alignment horizontal="center" vertical="center" wrapText="1"/>
    </xf>
    <xf numFmtId="0" fontId="5" fillId="0" borderId="57" xfId="0" applyFont="1" applyFill="1" applyBorder="1" applyAlignment="1">
      <alignment horizontal="center" vertical="center" wrapText="1"/>
    </xf>
    <xf numFmtId="0" fontId="5" fillId="0" borderId="5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</cellXfs>
  <cellStyles count="489">
    <cellStyle name=" 1" xfId="1"/>
    <cellStyle name="%" xfId="2"/>
    <cellStyle name="%_Inputs" xfId="3"/>
    <cellStyle name="%_Inputs (const)" xfId="4"/>
    <cellStyle name="%_Inputs (const) 2" xfId="5"/>
    <cellStyle name="%_Inputs Co" xfId="6"/>
    <cellStyle name="%_Inputs Co 2" xfId="7"/>
    <cellStyle name="_Model_RAB Мой" xfId="8"/>
    <cellStyle name="_Model_RAB_MRSK_svod" xfId="9"/>
    <cellStyle name="_ВО ОП ТЭС-ОТ- 2007" xfId="10"/>
    <cellStyle name="_ВО ОП ТЭС-ОТ- 2007 2" xfId="11"/>
    <cellStyle name="_ВФ ОАО ТЭС-ОТ- 2009" xfId="12"/>
    <cellStyle name="_ВФ ОАО ТЭС-ОТ- 2009 2" xfId="13"/>
    <cellStyle name="_выручка по присоединениям2" xfId="14"/>
    <cellStyle name="_выручка по присоединениям2 2" xfId="15"/>
    <cellStyle name="_Договор аренды ЯЭ с разбивкой" xfId="16"/>
    <cellStyle name="_Договор аренды ЯЭ с разбивкой 2" xfId="17"/>
    <cellStyle name="_Исходные данные для модели" xfId="18"/>
    <cellStyle name="_Исходные данные для модели 2" xfId="19"/>
    <cellStyle name="_МОДЕЛЬ_1 (2)" xfId="20"/>
    <cellStyle name="_НВВ 2009 постатейно свод по филиалам_09_02_09" xfId="21"/>
    <cellStyle name="_НВВ 2009 постатейно свод по филиалам_09_02_09 2" xfId="22"/>
    <cellStyle name="_НВВ 2009 постатейно свод по филиалам_для Валентина" xfId="23"/>
    <cellStyle name="_НВВ 2009 постатейно свод по филиалам_для Валентина 2" xfId="24"/>
    <cellStyle name="_Омск" xfId="25"/>
    <cellStyle name="_Омск 2" xfId="26"/>
    <cellStyle name="_ОТ ИД 2009" xfId="27"/>
    <cellStyle name="_ОТ ИД 2009 2" xfId="28"/>
    <cellStyle name="_пр 5 тариф RAB" xfId="29"/>
    <cellStyle name="_Предожение _ДБП_2009 г ( согласованные БП)  (2)" xfId="30"/>
    <cellStyle name="_Предожение _ДБП_2009 г ( согласованные БП)  (2) 2" xfId="31"/>
    <cellStyle name="_Приложение МТС-3-КС" xfId="32"/>
    <cellStyle name="_Приложение МТС-3-КС 2" xfId="33"/>
    <cellStyle name="_Приложение-МТС--2-1" xfId="34"/>
    <cellStyle name="_Приложение-МТС--2-1 2" xfId="35"/>
    <cellStyle name="_Расчет RAB_22072008" xfId="36"/>
    <cellStyle name="_Расчет RAB_Лен и МОЭСК_с 2010 года_14.04.2009_со сглаж_version 3.0_без ФСК" xfId="37"/>
    <cellStyle name="_Свод по ИПР (2)" xfId="38"/>
    <cellStyle name="_Свод по ИПР (2) 2" xfId="39"/>
    <cellStyle name="_таблицы для расчетов28-04-08_2006-2009_прибыль корр_по ИА" xfId="40"/>
    <cellStyle name="_таблицы для расчетов28-04-08_2006-2009_прибыль корр_по ИА 2" xfId="41"/>
    <cellStyle name="_таблицы для расчетов28-04-08_2006-2009с ИА" xfId="42"/>
    <cellStyle name="_таблицы для расчетов28-04-08_2006-2009с ИА 2" xfId="43"/>
    <cellStyle name="_Форма 6  РТК.xls(отчет по Адр пр. ЛО)" xfId="44"/>
    <cellStyle name="_Форма 6  РТК.xls(отчет по Адр пр. ЛО) 2" xfId="45"/>
    <cellStyle name="_Формат разбивки по МРСК_РСК" xfId="46"/>
    <cellStyle name="_Формат разбивки по МРСК_РСК 2" xfId="47"/>
    <cellStyle name="_Формат_для Согласования" xfId="48"/>
    <cellStyle name="_Формат_для Согласования 2" xfId="49"/>
    <cellStyle name="_экон.форм-т ВО 1 с разбивкой" xfId="50"/>
    <cellStyle name="_экон.форм-т ВО 1 с разбивкой 2" xfId="51"/>
    <cellStyle name="”€ќђќ‘ћ‚›‰" xfId="52"/>
    <cellStyle name="”€ќђќ‘ћ‚›‰ 2" xfId="53"/>
    <cellStyle name="”€љ‘€ђћ‚ђќќ›‰" xfId="54"/>
    <cellStyle name="”€љ‘€ђћ‚ђќќ›‰ 2" xfId="55"/>
    <cellStyle name="”ќђќ‘ћ‚›‰" xfId="56"/>
    <cellStyle name="”ќђќ‘ћ‚›‰ 2" xfId="57"/>
    <cellStyle name="”ќђќ‘ћ‚›‰ 3" xfId="58"/>
    <cellStyle name="”ќђќ‘ћ‚›‰ 4" xfId="59"/>
    <cellStyle name="”ќђќ‘ћ‚›‰ 5" xfId="60"/>
    <cellStyle name="”ќђќ‘ћ‚›‰ 6" xfId="61"/>
    <cellStyle name="”љ‘ђћ‚ђќќ›‰" xfId="62"/>
    <cellStyle name="”љ‘ђћ‚ђќќ›‰ 2" xfId="63"/>
    <cellStyle name="”љ‘ђћ‚ђќќ›‰ 3" xfId="64"/>
    <cellStyle name="”љ‘ђћ‚ђќќ›‰ 4" xfId="65"/>
    <cellStyle name="”љ‘ђћ‚ђќќ›‰ 5" xfId="66"/>
    <cellStyle name="”љ‘ђћ‚ђќќ›‰ 6" xfId="67"/>
    <cellStyle name="„…ќ…†ќ›‰" xfId="68"/>
    <cellStyle name="„…ќ…†ќ›‰ 2" xfId="69"/>
    <cellStyle name="„…ќ…†ќ›‰ 3" xfId="70"/>
    <cellStyle name="„…ќ…†ќ›‰ 4" xfId="71"/>
    <cellStyle name="„…ќ…†ќ›‰ 5" xfId="72"/>
    <cellStyle name="„…ќ…†ќ›‰ 6" xfId="73"/>
    <cellStyle name="€’ћѓћ‚›‰" xfId="74"/>
    <cellStyle name="€’ћѓћ‚›‰ 2" xfId="75"/>
    <cellStyle name="‡ђѓћ‹ћ‚ћљ1" xfId="76"/>
    <cellStyle name="‡ђѓћ‹ћ‚ћљ1 2" xfId="77"/>
    <cellStyle name="‡ђѓћ‹ћ‚ћљ2" xfId="78"/>
    <cellStyle name="‡ђѓћ‹ћ‚ћљ2 2" xfId="79"/>
    <cellStyle name="’ћѓћ‚›‰" xfId="80"/>
    <cellStyle name="’ћѓћ‚›‰ 2" xfId="81"/>
    <cellStyle name="20% - Accent1" xfId="82"/>
    <cellStyle name="20% - Accent1 2" xfId="83"/>
    <cellStyle name="20% - Accent2" xfId="84"/>
    <cellStyle name="20% - Accent2 2" xfId="85"/>
    <cellStyle name="20% - Accent3" xfId="86"/>
    <cellStyle name="20% - Accent3 2" xfId="87"/>
    <cellStyle name="20% - Accent4" xfId="88"/>
    <cellStyle name="20% - Accent4 2" xfId="89"/>
    <cellStyle name="20% - Accent5" xfId="90"/>
    <cellStyle name="20% - Accent5 2" xfId="91"/>
    <cellStyle name="20% - Accent6" xfId="92"/>
    <cellStyle name="20% - Accent6 2" xfId="93"/>
    <cellStyle name="20% - Акцент1 2" xfId="94"/>
    <cellStyle name="20% - Акцент2 2" xfId="95"/>
    <cellStyle name="20% - Акцент3 2" xfId="96"/>
    <cellStyle name="20% - Акцент4 2" xfId="97"/>
    <cellStyle name="20% - Акцент5 2" xfId="98"/>
    <cellStyle name="20% - Акцент6 2" xfId="99"/>
    <cellStyle name="40% - Accent1" xfId="100"/>
    <cellStyle name="40% - Accent1 2" xfId="101"/>
    <cellStyle name="40% - Accent2" xfId="102"/>
    <cellStyle name="40% - Accent2 2" xfId="103"/>
    <cellStyle name="40% - Accent3" xfId="104"/>
    <cellStyle name="40% - Accent3 2" xfId="105"/>
    <cellStyle name="40% - Accent4" xfId="106"/>
    <cellStyle name="40% - Accent4 2" xfId="107"/>
    <cellStyle name="40% - Accent5" xfId="108"/>
    <cellStyle name="40% - Accent5 2" xfId="109"/>
    <cellStyle name="40% - Accent6" xfId="110"/>
    <cellStyle name="40% - Accent6 2" xfId="111"/>
    <cellStyle name="40% - Акцент1 2" xfId="112"/>
    <cellStyle name="40% - Акцент2 2" xfId="113"/>
    <cellStyle name="40% - Акцент3 2" xfId="114"/>
    <cellStyle name="40% - Акцент4 2" xfId="115"/>
    <cellStyle name="40% - Акцент5 2" xfId="116"/>
    <cellStyle name="40% - Акцент6 2" xfId="117"/>
    <cellStyle name="60% - Accent1" xfId="118"/>
    <cellStyle name="60% - Accent1 2" xfId="119"/>
    <cellStyle name="60% - Accent2" xfId="120"/>
    <cellStyle name="60% - Accent2 2" xfId="121"/>
    <cellStyle name="60% - Accent3" xfId="122"/>
    <cellStyle name="60% - Accent3 2" xfId="123"/>
    <cellStyle name="60% - Accent4" xfId="124"/>
    <cellStyle name="60% - Accent4 2" xfId="125"/>
    <cellStyle name="60% - Accent5" xfId="126"/>
    <cellStyle name="60% - Accent5 2" xfId="127"/>
    <cellStyle name="60% - Accent6" xfId="128"/>
    <cellStyle name="60% - Accent6 2" xfId="129"/>
    <cellStyle name="60% - Акцент1 2" xfId="130"/>
    <cellStyle name="60% - Акцент2 2" xfId="131"/>
    <cellStyle name="60% - Акцент3 2" xfId="132"/>
    <cellStyle name="60% - Акцент4 2" xfId="133"/>
    <cellStyle name="60% - Акцент5 2" xfId="134"/>
    <cellStyle name="60% - Акцент6 2" xfId="135"/>
    <cellStyle name="Accent1" xfId="136"/>
    <cellStyle name="Accent1 2" xfId="137"/>
    <cellStyle name="Accent2" xfId="138"/>
    <cellStyle name="Accent2 2" xfId="139"/>
    <cellStyle name="Accent3" xfId="140"/>
    <cellStyle name="Accent3 2" xfId="141"/>
    <cellStyle name="Accent4" xfId="142"/>
    <cellStyle name="Accent4 2" xfId="143"/>
    <cellStyle name="Accent5" xfId="144"/>
    <cellStyle name="Accent5 2" xfId="145"/>
    <cellStyle name="Accent6" xfId="146"/>
    <cellStyle name="Accent6 2" xfId="147"/>
    <cellStyle name="Ăčďĺđńńűëęŕ" xfId="148"/>
    <cellStyle name="Ăčďĺđńńűëęŕ 2" xfId="149"/>
    <cellStyle name="Áĺççŕůčňíűé" xfId="150"/>
    <cellStyle name="Áĺççŕůčňíűé 2" xfId="151"/>
    <cellStyle name="Bad" xfId="154"/>
    <cellStyle name="Bad 2" xfId="155"/>
    <cellStyle name="Calculation" xfId="156"/>
    <cellStyle name="Calculation 2" xfId="157"/>
    <cellStyle name="Check Cell" xfId="158"/>
    <cellStyle name="Check Cell 2" xfId="159"/>
    <cellStyle name="Comma [0]_irl tel sep5" xfId="160"/>
    <cellStyle name="Comma_irl tel sep5" xfId="161"/>
    <cellStyle name="Comma0" xfId="162"/>
    <cellStyle name="Comma0 2" xfId="163"/>
    <cellStyle name="Çŕůčňíűé" xfId="164"/>
    <cellStyle name="Çŕůčňíűé 2" xfId="165"/>
    <cellStyle name="Currency [0]" xfId="166"/>
    <cellStyle name="Currency [0] 2" xfId="167"/>
    <cellStyle name="Currency [0] 2 2" xfId="168"/>
    <cellStyle name="Currency [0] 3" xfId="169"/>
    <cellStyle name="Currency [0] 3 2" xfId="170"/>
    <cellStyle name="Currency [0] 4" xfId="171"/>
    <cellStyle name="Currency [0] 4 2" xfId="172"/>
    <cellStyle name="Currency [0] 5" xfId="173"/>
    <cellStyle name="Currency [0] 5 2" xfId="174"/>
    <cellStyle name="Currency [0] 6" xfId="175"/>
    <cellStyle name="Currency_irl tel sep5" xfId="176"/>
    <cellStyle name="Currency0" xfId="177"/>
    <cellStyle name="Currency0 2" xfId="178"/>
    <cellStyle name="Currency2" xfId="179"/>
    <cellStyle name="Date" xfId="180"/>
    <cellStyle name="Date 2" xfId="181"/>
    <cellStyle name="Dates" xfId="182"/>
    <cellStyle name="Dates 2" xfId="183"/>
    <cellStyle name="E-mail" xfId="184"/>
    <cellStyle name="E-mail 2" xfId="185"/>
    <cellStyle name="Euro" xfId="186"/>
    <cellStyle name="Euro 2" xfId="187"/>
    <cellStyle name="Excel Built-in Normal" xfId="188"/>
    <cellStyle name="Explanatory Text" xfId="189"/>
    <cellStyle name="F2" xfId="190"/>
    <cellStyle name="F3" xfId="191"/>
    <cellStyle name="F4" xfId="192"/>
    <cellStyle name="F5" xfId="193"/>
    <cellStyle name="F6" xfId="194"/>
    <cellStyle name="F7" xfId="195"/>
    <cellStyle name="F8" xfId="196"/>
    <cellStyle name="Fixed" xfId="197"/>
    <cellStyle name="Fixed 2" xfId="198"/>
    <cellStyle name="Followed Hyperlink" xfId="199"/>
    <cellStyle name="Good" xfId="200"/>
    <cellStyle name="Good 2" xfId="201"/>
    <cellStyle name="Heading" xfId="202"/>
    <cellStyle name="Heading 1" xfId="203"/>
    <cellStyle name="Heading 2" xfId="204"/>
    <cellStyle name="Heading 3" xfId="205"/>
    <cellStyle name="Heading 4" xfId="206"/>
    <cellStyle name="Heading 5" xfId="207"/>
    <cellStyle name="Heading2" xfId="208"/>
    <cellStyle name="Heading2 2" xfId="209"/>
    <cellStyle name="Hyperlink" xfId="210"/>
    <cellStyle name="Îáű÷íűé__FES" xfId="211"/>
    <cellStyle name="Îňęđűâŕâřŕ˙ń˙ ăčďĺđńńűëęŕ" xfId="212"/>
    <cellStyle name="Îňęđűâŕâřŕ˙ń˙ ăčďĺđńńűëęŕ 2" xfId="213"/>
    <cellStyle name="Input" xfId="214"/>
    <cellStyle name="Input 2" xfId="215"/>
    <cellStyle name="Inputs" xfId="216"/>
    <cellStyle name="Inputs (const)" xfId="217"/>
    <cellStyle name="Inputs (const) 2" xfId="218"/>
    <cellStyle name="Inputs Co" xfId="219"/>
    <cellStyle name="Inputs Co 2" xfId="220"/>
    <cellStyle name="Linked Cell" xfId="221"/>
    <cellStyle name="Neutral" xfId="222"/>
    <cellStyle name="Neutral 2" xfId="223"/>
    <cellStyle name="Normal" xfId="224"/>
    <cellStyle name="Normal 2" xfId="225"/>
    <cellStyle name="Normal 2 2" xfId="226"/>
    <cellStyle name="Normal_38" xfId="227"/>
    <cellStyle name="Normal1" xfId="228"/>
    <cellStyle name="Normal1 2" xfId="229"/>
    <cellStyle name="Normal2" xfId="230"/>
    <cellStyle name="normбlnм_laroux" xfId="231"/>
    <cellStyle name="Note" xfId="232"/>
    <cellStyle name="Note 2" xfId="233"/>
    <cellStyle name="Ôčíŕíńîâűé [0]_(ňŕá 3č)" xfId="234"/>
    <cellStyle name="Ôčíŕíńîâűé_(ňŕá 3č)" xfId="235"/>
    <cellStyle name="Output" xfId="236"/>
    <cellStyle name="Output 2" xfId="237"/>
    <cellStyle name="Percent1" xfId="238"/>
    <cellStyle name="Price_Body" xfId="239"/>
    <cellStyle name="SAPBEXaggData" xfId="240"/>
    <cellStyle name="SAPBEXaggData 2" xfId="241"/>
    <cellStyle name="SAPBEXaggDataEmph" xfId="242"/>
    <cellStyle name="SAPBEXaggDataEmph 2" xfId="243"/>
    <cellStyle name="SAPBEXaggItem" xfId="244"/>
    <cellStyle name="SAPBEXaggItem 2" xfId="245"/>
    <cellStyle name="SAPBEXaggItemX" xfId="246"/>
    <cellStyle name="SAPBEXaggItemX 2" xfId="247"/>
    <cellStyle name="SAPBEXchaText" xfId="248"/>
    <cellStyle name="SAPBEXchaText 2" xfId="249"/>
    <cellStyle name="SAPBEXexcBad7" xfId="250"/>
    <cellStyle name="SAPBEXexcBad7 2" xfId="251"/>
    <cellStyle name="SAPBEXexcBad8" xfId="252"/>
    <cellStyle name="SAPBEXexcBad8 2" xfId="253"/>
    <cellStyle name="SAPBEXexcBad9" xfId="254"/>
    <cellStyle name="SAPBEXexcBad9 2" xfId="255"/>
    <cellStyle name="SAPBEXexcCritical4" xfId="256"/>
    <cellStyle name="SAPBEXexcCritical4 2" xfId="257"/>
    <cellStyle name="SAPBEXexcCritical5" xfId="258"/>
    <cellStyle name="SAPBEXexcCritical5 2" xfId="259"/>
    <cellStyle name="SAPBEXexcCritical6" xfId="260"/>
    <cellStyle name="SAPBEXexcCritical6 2" xfId="261"/>
    <cellStyle name="SAPBEXexcGood1" xfId="262"/>
    <cellStyle name="SAPBEXexcGood1 2" xfId="263"/>
    <cellStyle name="SAPBEXexcGood2" xfId="264"/>
    <cellStyle name="SAPBEXexcGood2 2" xfId="265"/>
    <cellStyle name="SAPBEXexcGood3" xfId="266"/>
    <cellStyle name="SAPBEXexcGood3 2" xfId="267"/>
    <cellStyle name="SAPBEXfilterDrill" xfId="268"/>
    <cellStyle name="SAPBEXfilterDrill 2" xfId="269"/>
    <cellStyle name="SAPBEXfilterItem" xfId="270"/>
    <cellStyle name="SAPBEXfilterItem 2" xfId="271"/>
    <cellStyle name="SAPBEXfilterText" xfId="272"/>
    <cellStyle name="SAPBEXfilterText 2" xfId="273"/>
    <cellStyle name="SAPBEXformats" xfId="274"/>
    <cellStyle name="SAPBEXformats 2" xfId="275"/>
    <cellStyle name="SAPBEXheaderItem" xfId="276"/>
    <cellStyle name="SAPBEXheaderItem 2" xfId="277"/>
    <cellStyle name="SAPBEXheaderText" xfId="278"/>
    <cellStyle name="SAPBEXheaderText 2" xfId="279"/>
    <cellStyle name="SAPBEXHLevel0" xfId="280"/>
    <cellStyle name="SAPBEXHLevel0 2" xfId="281"/>
    <cellStyle name="SAPBEXHLevel0X" xfId="282"/>
    <cellStyle name="SAPBEXHLevel0X 2" xfId="283"/>
    <cellStyle name="SAPBEXHLevel1" xfId="284"/>
    <cellStyle name="SAPBEXHLevel1 2" xfId="285"/>
    <cellStyle name="SAPBEXHLevel1X" xfId="286"/>
    <cellStyle name="SAPBEXHLevel1X 2" xfId="287"/>
    <cellStyle name="SAPBEXHLevel2" xfId="288"/>
    <cellStyle name="SAPBEXHLevel2 2" xfId="289"/>
    <cellStyle name="SAPBEXHLevel2X" xfId="290"/>
    <cellStyle name="SAPBEXHLevel2X 2" xfId="291"/>
    <cellStyle name="SAPBEXHLevel3" xfId="292"/>
    <cellStyle name="SAPBEXHLevel3 2" xfId="293"/>
    <cellStyle name="SAPBEXHLevel3X" xfId="294"/>
    <cellStyle name="SAPBEXHLevel3X 2" xfId="295"/>
    <cellStyle name="SAPBEXinputData" xfId="296"/>
    <cellStyle name="SAPBEXinputData 2" xfId="297"/>
    <cellStyle name="SAPBEXresData" xfId="298"/>
    <cellStyle name="SAPBEXresData 2" xfId="299"/>
    <cellStyle name="SAPBEXresDataEmph" xfId="300"/>
    <cellStyle name="SAPBEXresDataEmph 2" xfId="301"/>
    <cellStyle name="SAPBEXresItem" xfId="302"/>
    <cellStyle name="SAPBEXresItem 2" xfId="303"/>
    <cellStyle name="SAPBEXresItemX" xfId="304"/>
    <cellStyle name="SAPBEXresItemX 2" xfId="305"/>
    <cellStyle name="SAPBEXstdData" xfId="306"/>
    <cellStyle name="SAPBEXstdData 2" xfId="307"/>
    <cellStyle name="SAPBEXstdDataEmph" xfId="308"/>
    <cellStyle name="SAPBEXstdDataEmph 2" xfId="309"/>
    <cellStyle name="SAPBEXstdItem" xfId="310"/>
    <cellStyle name="SAPBEXstdItem 2" xfId="311"/>
    <cellStyle name="SAPBEXstdItemX" xfId="312"/>
    <cellStyle name="SAPBEXstdItemX 2" xfId="313"/>
    <cellStyle name="SAPBEXtitle" xfId="314"/>
    <cellStyle name="SAPBEXundefined" xfId="315"/>
    <cellStyle name="SAPBEXundefined 2" xfId="316"/>
    <cellStyle name="Style 1" xfId="317"/>
    <cellStyle name="Style 1 2" xfId="318"/>
    <cellStyle name="Table Heading" xfId="319"/>
    <cellStyle name="Table Heading 2" xfId="320"/>
    <cellStyle name="TableStyleLight1" xfId="321"/>
    <cellStyle name="Title" xfId="322"/>
    <cellStyle name="Total" xfId="323"/>
    <cellStyle name="Total 2" xfId="324"/>
    <cellStyle name="Warning Text" xfId="325"/>
    <cellStyle name="Äĺíĺćíűé [0]_(ňŕá 3č)" xfId="152"/>
    <cellStyle name="Äĺíĺćíűé_(ňŕá 3č)" xfId="153"/>
    <cellStyle name="Акцент1 2" xfId="326"/>
    <cellStyle name="Акцент2 2" xfId="327"/>
    <cellStyle name="Акцент3 2" xfId="328"/>
    <cellStyle name="Акцент4 2" xfId="329"/>
    <cellStyle name="Акцент5 2" xfId="330"/>
    <cellStyle name="Акцент6 2" xfId="331"/>
    <cellStyle name="Беззащитный" xfId="332"/>
    <cellStyle name="Беззащитный 2" xfId="333"/>
    <cellStyle name="Ввод  2" xfId="334"/>
    <cellStyle name="Вывод 2" xfId="335"/>
    <cellStyle name="Вычисление 2" xfId="336"/>
    <cellStyle name="Гиперссылка 2" xfId="337"/>
    <cellStyle name="Гиперссылка 2 2" xfId="338"/>
    <cellStyle name="Гиперссылка 3" xfId="339"/>
    <cellStyle name="Гиперссылка 4" xfId="340"/>
    <cellStyle name="ДАТА" xfId="341"/>
    <cellStyle name="Заголовок" xfId="342"/>
    <cellStyle name="Заголовок 1 2" xfId="343"/>
    <cellStyle name="Заголовок 1 3" xfId="344"/>
    <cellStyle name="Заголовок 2 2" xfId="345"/>
    <cellStyle name="Заголовок 3 2" xfId="346"/>
    <cellStyle name="Заголовок 4 2" xfId="347"/>
    <cellStyle name="ЗАГОЛОВОК1" xfId="348"/>
    <cellStyle name="ЗАГОЛОВОК2" xfId="349"/>
    <cellStyle name="ЗаголовокСтолбца" xfId="350"/>
    <cellStyle name="ЗаголовокСтолбца 2" xfId="351"/>
    <cellStyle name="Защитный" xfId="352"/>
    <cellStyle name="Защитный 2" xfId="353"/>
    <cellStyle name="Значение" xfId="354"/>
    <cellStyle name="Значение 2" xfId="355"/>
    <cellStyle name="Зоголовок" xfId="356"/>
    <cellStyle name="Итог 2" xfId="357"/>
    <cellStyle name="Итого" xfId="358"/>
    <cellStyle name="Итого 2" xfId="359"/>
    <cellStyle name="ИТОГОВЫЙ" xfId="360"/>
    <cellStyle name="ИТОГОВЫЙ 2" xfId="361"/>
    <cellStyle name="Контрольная ячейка 2" xfId="362"/>
    <cellStyle name="Мой заголовок" xfId="374"/>
    <cellStyle name="Мой заголовок листа" xfId="375"/>
    <cellStyle name="Мои наименования показателей" xfId="363"/>
    <cellStyle name="Мои наименования показателей 2" xfId="364"/>
    <cellStyle name="Мои наименования показателей 2 2" xfId="365"/>
    <cellStyle name="Мои наименования показателей 3" xfId="366"/>
    <cellStyle name="Мои наименования показателей 3 2" xfId="367"/>
    <cellStyle name="Мои наименования показателей 4" xfId="368"/>
    <cellStyle name="Мои наименования показателей 4 2" xfId="369"/>
    <cellStyle name="Мои наименования показателей 5" xfId="370"/>
    <cellStyle name="Мои наименования показателей 5 2" xfId="371"/>
    <cellStyle name="Мои наименования показателей 6" xfId="372"/>
    <cellStyle name="Мои наименования показателей_BALANCE.TBO.1.71" xfId="373"/>
    <cellStyle name="назв фил" xfId="376"/>
    <cellStyle name="назв фил 2" xfId="377"/>
    <cellStyle name="Название 2" xfId="378"/>
    <cellStyle name="Нейтральный 2" xfId="379"/>
    <cellStyle name="Обычный" xfId="0" builtinId="0"/>
    <cellStyle name="Обычный 10" xfId="380"/>
    <cellStyle name="Обычный 11" xfId="381"/>
    <cellStyle name="Обычный 12" xfId="382"/>
    <cellStyle name="Обычный 13" xfId="383"/>
    <cellStyle name="Обычный 2" xfId="384"/>
    <cellStyle name="Обычный 2 2" xfId="385"/>
    <cellStyle name="Обычный 2 2 2" xfId="386"/>
    <cellStyle name="Обычный 2 3" xfId="387"/>
    <cellStyle name="Обычный 2 4" xfId="388"/>
    <cellStyle name="Обычный 2 4 2" xfId="389"/>
    <cellStyle name="Обычный 2 5" xfId="390"/>
    <cellStyle name="Обычный 2 6" xfId="391"/>
    <cellStyle name="Обычный 2 6 2" xfId="392"/>
    <cellStyle name="Обычный 2 7" xfId="393"/>
    <cellStyle name="Обычный 2 7 2" xfId="394"/>
    <cellStyle name="Обычный 2 8" xfId="395"/>
    <cellStyle name="Обычный 2 8 2" xfId="396"/>
    <cellStyle name="Обычный 2 9" xfId="397"/>
    <cellStyle name="Обычный 2_Свод РТ, ИТК" xfId="398"/>
    <cellStyle name="Обычный 3" xfId="399"/>
    <cellStyle name="Обычный 3 2" xfId="400"/>
    <cellStyle name="Обычный 4" xfId="401"/>
    <cellStyle name="Обычный 4 2" xfId="402"/>
    <cellStyle name="Обычный 4 2 2" xfId="403"/>
    <cellStyle name="Обычный 4 3" xfId="404"/>
    <cellStyle name="Обычный 4_Исходные данные для модели" xfId="405"/>
    <cellStyle name="Обычный 5" xfId="406"/>
    <cellStyle name="Обычный 6" xfId="407"/>
    <cellStyle name="Обычный 7" xfId="408"/>
    <cellStyle name="Обычный 8" xfId="409"/>
    <cellStyle name="Обычный 8 2" xfId="410"/>
    <cellStyle name="Обычный 9" xfId="411"/>
    <cellStyle name="Плохой 2" xfId="412"/>
    <cellStyle name="По центру с переносом" xfId="413"/>
    <cellStyle name="По центру с переносом 2" xfId="414"/>
    <cellStyle name="По ширине с переносом" xfId="415"/>
    <cellStyle name="По ширине с переносом 2" xfId="416"/>
    <cellStyle name="Поле ввода" xfId="417"/>
    <cellStyle name="Поле ввода 2" xfId="418"/>
    <cellStyle name="Пояснение 2" xfId="419"/>
    <cellStyle name="Примечание 2" xfId="420"/>
    <cellStyle name="Примечание 2 2" xfId="421"/>
    <cellStyle name="Примечание 3" xfId="422"/>
    <cellStyle name="Примечание 3 2" xfId="423"/>
    <cellStyle name="Примечание 4" xfId="424"/>
    <cellStyle name="Примечание 4 2" xfId="425"/>
    <cellStyle name="Примечание 5" xfId="426"/>
    <cellStyle name="Примечание 5 2" xfId="427"/>
    <cellStyle name="Примечание 6" xfId="428"/>
    <cellStyle name="Примечание 7" xfId="429"/>
    <cellStyle name="Процентный 2" xfId="430"/>
    <cellStyle name="Процентный 2 2" xfId="431"/>
    <cellStyle name="Процентный 2 2 2" xfId="432"/>
    <cellStyle name="Процентный 2 3" xfId="433"/>
    <cellStyle name="Процентный 2 3 2" xfId="434"/>
    <cellStyle name="Процентный 2 4" xfId="435"/>
    <cellStyle name="Процентный 3" xfId="436"/>
    <cellStyle name="Процентный 3 2" xfId="437"/>
    <cellStyle name="Процентный 4" xfId="438"/>
    <cellStyle name="Процентный 5" xfId="439"/>
    <cellStyle name="Процентный 6" xfId="440"/>
    <cellStyle name="Связанная ячейка 2" xfId="441"/>
    <cellStyle name="Стиль 1" xfId="442"/>
    <cellStyle name="Стиль 1 2" xfId="443"/>
    <cellStyle name="Стиль 1 3" xfId="444"/>
    <cellStyle name="ТЕКСТ" xfId="445"/>
    <cellStyle name="Текст предупреждения 2" xfId="446"/>
    <cellStyle name="Текстовый" xfId="447"/>
    <cellStyle name="Тысячи [0]_22гк" xfId="448"/>
    <cellStyle name="Тысячи_22гк" xfId="449"/>
    <cellStyle name="ФИКСИРОВАННЫЙ" xfId="450"/>
    <cellStyle name="Финансовый 2" xfId="451"/>
    <cellStyle name="Финансовый 2 2" xfId="452"/>
    <cellStyle name="Финансовый 2 3" xfId="453"/>
    <cellStyle name="Финансовый 2 4" xfId="454"/>
    <cellStyle name="Финансовый 2 5" xfId="455"/>
    <cellStyle name="Финансовый 2 6" xfId="456"/>
    <cellStyle name="Финансовый 2 7" xfId="457"/>
    <cellStyle name="Финансовый 2 8" xfId="458"/>
    <cellStyle name="Финансовый 3" xfId="459"/>
    <cellStyle name="Финансовый 3 2" xfId="460"/>
    <cellStyle name="Финансовый 3 3" xfId="461"/>
    <cellStyle name="Финансовый 3 4" xfId="462"/>
    <cellStyle name="Финансовый 3 5" xfId="463"/>
    <cellStyle name="Финансовый 3 6" xfId="464"/>
    <cellStyle name="Финансовый 4" xfId="465"/>
    <cellStyle name="Финансовый 4 2" xfId="466"/>
    <cellStyle name="Финансовый 4 2 2" xfId="467"/>
    <cellStyle name="Формула" xfId="468"/>
    <cellStyle name="Формула 2" xfId="469"/>
    <cellStyle name="Формула 2 2" xfId="470"/>
    <cellStyle name="Формула 3" xfId="471"/>
    <cellStyle name="Формула 4" xfId="472"/>
    <cellStyle name="Формула_A РТ 2009 Рязаньэнерго" xfId="473"/>
    <cellStyle name="ФормулаВБ" xfId="474"/>
    <cellStyle name="ФормулаВБ 2" xfId="475"/>
    <cellStyle name="ФормулаНаКонтроль" xfId="476"/>
    <cellStyle name="ФормулаНаКонтроль 2" xfId="477"/>
    <cellStyle name="Хороший 2" xfId="478"/>
    <cellStyle name="Цифры по центру с десятыми" xfId="479"/>
    <cellStyle name="Цифры по центру с десятыми 2" xfId="480"/>
    <cellStyle name="Џђћ–…ќ’ќ›‰" xfId="481"/>
    <cellStyle name="Џђћ–…ќ’ќ›‰ 2" xfId="482"/>
    <cellStyle name="Џђћ–…ќ’ќ›‰ 3" xfId="483"/>
    <cellStyle name="Џђћ–…ќ’ќ›‰ 4" xfId="484"/>
    <cellStyle name="Џђћ–…ќ’ќ›‰ 5" xfId="485"/>
    <cellStyle name="Џђћ–…ќ’ќ›‰ 6" xfId="486"/>
    <cellStyle name="Шапка таблицы" xfId="487"/>
    <cellStyle name="Шапка таблицы 2" xfId="488"/>
  </cellStyles>
  <dxfs count="29"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colors>
    <mruColors>
      <color rgb="FFEEF3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zoomScaleNormal="100" workbookViewId="0">
      <pane xSplit="5" ySplit="7" topLeftCell="F14" activePane="bottomRight" state="frozen"/>
      <selection pane="topRight" activeCell="H1" sqref="H1"/>
      <selection pane="bottomLeft" activeCell="A6" sqref="A6"/>
      <selection pane="bottomRight" activeCell="C33" sqref="C33"/>
    </sheetView>
  </sheetViews>
  <sheetFormatPr defaultRowHeight="12.75"/>
  <cols>
    <col min="1" max="2" width="7.5703125" style="6" customWidth="1"/>
    <col min="3" max="3" width="5.7109375" style="6" customWidth="1"/>
    <col min="4" max="4" width="44.28515625" style="6" customWidth="1"/>
    <col min="5" max="5" width="11.5703125" style="6" customWidth="1"/>
    <col min="6" max="6" width="11.5703125" style="4" customWidth="1"/>
    <col min="7" max="7" width="11.5703125" style="5" customWidth="1"/>
    <col min="8" max="15" width="11.5703125" style="6" customWidth="1"/>
    <col min="16" max="16" width="9.140625" style="132"/>
    <col min="17" max="16384" width="9.140625" style="6"/>
  </cols>
  <sheetData>
    <row r="1" spans="1:16" ht="65.25" customHeight="1">
      <c r="A1" s="3"/>
      <c r="B1" s="3"/>
      <c r="C1" s="3"/>
      <c r="D1" s="3"/>
      <c r="E1" s="3"/>
      <c r="K1" s="230" t="s">
        <v>156</v>
      </c>
      <c r="L1" s="230"/>
      <c r="M1" s="230"/>
      <c r="N1" s="230"/>
      <c r="O1" s="230"/>
    </row>
    <row r="2" spans="1:16">
      <c r="A2" s="3"/>
      <c r="B2" s="3"/>
      <c r="C2" s="3"/>
      <c r="D2" s="3"/>
      <c r="E2" s="3"/>
    </row>
    <row r="3" spans="1:16">
      <c r="A3" s="3"/>
      <c r="B3" s="3"/>
      <c r="C3" s="3"/>
      <c r="D3" s="237" t="s">
        <v>26</v>
      </c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</row>
    <row r="4" spans="1:16" ht="13.5" thickBot="1">
      <c r="A4" s="3"/>
      <c r="B4" s="3"/>
      <c r="C4" s="3"/>
      <c r="D4" s="3"/>
      <c r="E4" s="3"/>
    </row>
    <row r="5" spans="1:16" s="7" customFormat="1" ht="15" customHeight="1">
      <c r="A5" s="238" t="s">
        <v>1</v>
      </c>
      <c r="B5" s="239"/>
      <c r="C5" s="242" t="s">
        <v>0</v>
      </c>
      <c r="D5" s="242" t="s">
        <v>20</v>
      </c>
      <c r="E5" s="245" t="s">
        <v>21</v>
      </c>
      <c r="F5" s="234" t="s">
        <v>22</v>
      </c>
      <c r="G5" s="235"/>
      <c r="H5" s="235"/>
      <c r="I5" s="235"/>
      <c r="J5" s="235"/>
      <c r="K5" s="235"/>
      <c r="L5" s="235"/>
      <c r="M5" s="235"/>
      <c r="N5" s="235"/>
      <c r="O5" s="236"/>
    </row>
    <row r="6" spans="1:16" s="7" customFormat="1" ht="35.25" customHeight="1">
      <c r="A6" s="240"/>
      <c r="B6" s="241"/>
      <c r="C6" s="243"/>
      <c r="D6" s="243"/>
      <c r="E6" s="246"/>
      <c r="F6" s="8" t="s">
        <v>2</v>
      </c>
      <c r="G6" s="9" t="s">
        <v>3</v>
      </c>
      <c r="H6" s="9" t="s">
        <v>4</v>
      </c>
      <c r="I6" s="9" t="s">
        <v>5</v>
      </c>
      <c r="J6" s="9" t="s">
        <v>6</v>
      </c>
      <c r="K6" s="9" t="s">
        <v>7</v>
      </c>
      <c r="L6" s="9" t="s">
        <v>8</v>
      </c>
      <c r="M6" s="9" t="s">
        <v>9</v>
      </c>
      <c r="N6" s="9" t="s">
        <v>10</v>
      </c>
      <c r="O6" s="10" t="s">
        <v>11</v>
      </c>
    </row>
    <row r="7" spans="1:16" s="7" customFormat="1" ht="15.75" customHeight="1" thickBot="1">
      <c r="A7" s="11" t="s">
        <v>12</v>
      </c>
      <c r="B7" s="12" t="s">
        <v>13</v>
      </c>
      <c r="C7" s="244"/>
      <c r="D7" s="244"/>
      <c r="E7" s="247"/>
      <c r="F7" s="13" t="s">
        <v>23</v>
      </c>
      <c r="G7" s="14" t="s">
        <v>24</v>
      </c>
      <c r="H7" s="14" t="s">
        <v>25</v>
      </c>
      <c r="I7" s="14" t="s">
        <v>25</v>
      </c>
      <c r="J7" s="14" t="s">
        <v>25</v>
      </c>
      <c r="K7" s="14" t="s">
        <v>25</v>
      </c>
      <c r="L7" s="14" t="s">
        <v>25</v>
      </c>
      <c r="M7" s="14" t="s">
        <v>25</v>
      </c>
      <c r="N7" s="14" t="s">
        <v>25</v>
      </c>
      <c r="O7" s="15" t="s">
        <v>25</v>
      </c>
    </row>
    <row r="8" spans="1:16" s="7" customFormat="1" ht="15.75" customHeight="1">
      <c r="A8" s="110" t="s">
        <v>194</v>
      </c>
      <c r="B8" s="105"/>
      <c r="C8" s="231" t="s">
        <v>154</v>
      </c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3"/>
    </row>
    <row r="9" spans="1:16" s="16" customFormat="1" ht="76.5">
      <c r="A9" s="110" t="s">
        <v>194</v>
      </c>
      <c r="B9" s="111"/>
      <c r="C9" s="111">
        <v>1</v>
      </c>
      <c r="D9" s="112" t="s">
        <v>110</v>
      </c>
      <c r="E9" s="113" t="s">
        <v>14</v>
      </c>
      <c r="F9" s="114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  <c r="O9" s="116">
        <v>0</v>
      </c>
      <c r="P9" s="133"/>
    </row>
    <row r="10" spans="1:16" ht="76.5">
      <c r="A10" s="17">
        <v>17</v>
      </c>
      <c r="B10" s="18"/>
      <c r="C10" s="18">
        <f>C9+1</f>
        <v>2</v>
      </c>
      <c r="D10" s="19" t="s">
        <v>111</v>
      </c>
      <c r="E10" s="20" t="s">
        <v>14</v>
      </c>
      <c r="F10" s="21">
        <v>12.244897959183673</v>
      </c>
      <c r="G10" s="22">
        <v>12.244897959183673</v>
      </c>
      <c r="H10" s="22">
        <v>12.244897959183673</v>
      </c>
      <c r="I10" s="22">
        <v>14.285714285714285</v>
      </c>
      <c r="J10" s="22">
        <v>14.285714285714285</v>
      </c>
      <c r="K10" s="22">
        <v>16.326530612244898</v>
      </c>
      <c r="L10" s="22">
        <v>16.326530612244898</v>
      </c>
      <c r="M10" s="22">
        <v>18.367346938775512</v>
      </c>
      <c r="N10" s="22">
        <v>18.367346938775512</v>
      </c>
      <c r="O10" s="23">
        <v>20.408163265306122</v>
      </c>
    </row>
    <row r="11" spans="1:16" ht="89.25">
      <c r="A11" s="17">
        <v>17</v>
      </c>
      <c r="B11" s="18"/>
      <c r="C11" s="18">
        <f t="shared" ref="C11:C30" si="0">C10+1</f>
        <v>3</v>
      </c>
      <c r="D11" s="19" t="s">
        <v>112</v>
      </c>
      <c r="E11" s="20" t="s">
        <v>14</v>
      </c>
      <c r="F11" s="24">
        <v>89.830508474576277</v>
      </c>
      <c r="G11" s="25">
        <v>89.830508474576277</v>
      </c>
      <c r="H11" s="25">
        <v>89.830508474576277</v>
      </c>
      <c r="I11" s="25">
        <v>91.525423728813564</v>
      </c>
      <c r="J11" s="25">
        <v>91.525423728813564</v>
      </c>
      <c r="K11" s="25">
        <v>93.220338983050837</v>
      </c>
      <c r="L11" s="25">
        <v>93.220338983050837</v>
      </c>
      <c r="M11" s="25">
        <v>94.915254237288138</v>
      </c>
      <c r="N11" s="25">
        <v>94.915254237288138</v>
      </c>
      <c r="O11" s="26">
        <v>94.915254237288138</v>
      </c>
    </row>
    <row r="12" spans="1:16" ht="76.5">
      <c r="A12" s="17">
        <v>17</v>
      </c>
      <c r="B12" s="18"/>
      <c r="C12" s="18">
        <f t="shared" si="0"/>
        <v>4</v>
      </c>
      <c r="D12" s="19" t="s">
        <v>113</v>
      </c>
      <c r="E12" s="20" t="s">
        <v>14</v>
      </c>
      <c r="F12" s="24">
        <v>28.571428571428569</v>
      </c>
      <c r="G12" s="25">
        <v>28.571428571428569</v>
      </c>
      <c r="H12" s="25">
        <v>28.571428571428569</v>
      </c>
      <c r="I12" s="25">
        <v>30.357142857142854</v>
      </c>
      <c r="J12" s="25">
        <v>30.357142857142854</v>
      </c>
      <c r="K12" s="25">
        <v>32.142857142857146</v>
      </c>
      <c r="L12" s="25">
        <v>32.142857142857146</v>
      </c>
      <c r="M12" s="25">
        <v>33.928571428571431</v>
      </c>
      <c r="N12" s="25">
        <v>33.928571428571431</v>
      </c>
      <c r="O12" s="26">
        <v>33.928571428571431</v>
      </c>
    </row>
    <row r="13" spans="1:16" ht="127.5">
      <c r="A13" s="17">
        <v>17</v>
      </c>
      <c r="B13" s="18"/>
      <c r="C13" s="18">
        <f>C12+1</f>
        <v>5</v>
      </c>
      <c r="D13" s="19" t="s">
        <v>114</v>
      </c>
      <c r="E13" s="20" t="s">
        <v>14</v>
      </c>
      <c r="F13" s="21">
        <v>91.903150221296542</v>
      </c>
      <c r="G13" s="22">
        <v>92.056194125159635</v>
      </c>
      <c r="H13" s="22">
        <v>92.203559789420908</v>
      </c>
      <c r="I13" s="22">
        <v>92.349323493234934</v>
      </c>
      <c r="J13" s="22">
        <v>92.495173745173744</v>
      </c>
      <c r="K13" s="22">
        <v>92.635567132370355</v>
      </c>
      <c r="L13" s="22">
        <v>92.77080427708043</v>
      </c>
      <c r="M13" s="22">
        <v>92.901164117781335</v>
      </c>
      <c r="N13" s="22">
        <v>93.026905829596416</v>
      </c>
      <c r="O13" s="23">
        <v>93.148270544172732</v>
      </c>
    </row>
    <row r="14" spans="1:16" ht="127.5">
      <c r="A14" s="17">
        <v>17</v>
      </c>
      <c r="B14" s="18"/>
      <c r="C14" s="18">
        <f t="shared" si="0"/>
        <v>6</v>
      </c>
      <c r="D14" s="19" t="s">
        <v>115</v>
      </c>
      <c r="E14" s="20" t="s">
        <v>14</v>
      </c>
      <c r="F14" s="21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3">
        <v>0</v>
      </c>
    </row>
    <row r="15" spans="1:16" ht="114.75">
      <c r="A15" s="17">
        <v>17</v>
      </c>
      <c r="B15" s="18"/>
      <c r="C15" s="18">
        <f t="shared" si="0"/>
        <v>7</v>
      </c>
      <c r="D15" s="19" t="s">
        <v>116</v>
      </c>
      <c r="E15" s="20" t="s">
        <v>14</v>
      </c>
      <c r="F15" s="24">
        <v>90.945848375451263</v>
      </c>
      <c r="G15" s="25">
        <v>91.041577368195462</v>
      </c>
      <c r="H15" s="25">
        <v>91.135303265940905</v>
      </c>
      <c r="I15" s="25">
        <v>91.2295425933697</v>
      </c>
      <c r="J15" s="25">
        <v>91.325401217487538</v>
      </c>
      <c r="K15" s="25">
        <v>91.419187080881343</v>
      </c>
      <c r="L15" s="25">
        <v>91.510966693744919</v>
      </c>
      <c r="M15" s="25">
        <v>91.600803750837244</v>
      </c>
      <c r="N15" s="25">
        <v>91.688759278897138</v>
      </c>
      <c r="O15" s="26">
        <v>91.774891774891771</v>
      </c>
    </row>
    <row r="16" spans="1:16" ht="114.75">
      <c r="A16" s="17">
        <v>17</v>
      </c>
      <c r="B16" s="18"/>
      <c r="C16" s="18">
        <f t="shared" si="0"/>
        <v>8</v>
      </c>
      <c r="D16" s="19" t="s">
        <v>117</v>
      </c>
      <c r="E16" s="20" t="s">
        <v>14</v>
      </c>
      <c r="F16" s="21">
        <v>48.991935483870968</v>
      </c>
      <c r="G16" s="22">
        <v>49.618320610687022</v>
      </c>
      <c r="H16" s="22">
        <v>50.393442622950822</v>
      </c>
      <c r="I16" s="22">
        <v>51.165803108808291</v>
      </c>
      <c r="J16" s="22">
        <v>51.942446043165468</v>
      </c>
      <c r="K16" s="22">
        <v>52.699715819387436</v>
      </c>
      <c r="L16" s="22">
        <v>53.438328395446746</v>
      </c>
      <c r="M16" s="22">
        <v>54.158964879852121</v>
      </c>
      <c r="N16" s="22">
        <v>54.862273626540855</v>
      </c>
      <c r="O16" s="23">
        <v>55.548872180451127</v>
      </c>
    </row>
    <row r="17" spans="1:16" ht="76.5">
      <c r="A17" s="27">
        <v>17</v>
      </c>
      <c r="B17" s="28"/>
      <c r="C17" s="28">
        <f>C16+1</f>
        <v>9</v>
      </c>
      <c r="D17" s="19" t="s">
        <v>118</v>
      </c>
      <c r="E17" s="29" t="s">
        <v>14</v>
      </c>
      <c r="F17" s="21">
        <v>100</v>
      </c>
      <c r="G17" s="22">
        <v>100</v>
      </c>
      <c r="H17" s="22">
        <v>100</v>
      </c>
      <c r="I17" s="22">
        <v>100</v>
      </c>
      <c r="J17" s="22">
        <v>100</v>
      </c>
      <c r="K17" s="22">
        <v>100</v>
      </c>
      <c r="L17" s="22">
        <v>100</v>
      </c>
      <c r="M17" s="22">
        <v>100</v>
      </c>
      <c r="N17" s="22">
        <v>100</v>
      </c>
      <c r="O17" s="23">
        <v>100</v>
      </c>
    </row>
    <row r="18" spans="1:16" ht="76.5">
      <c r="A18" s="27">
        <v>17</v>
      </c>
      <c r="B18" s="28"/>
      <c r="C18" s="28">
        <f t="shared" si="0"/>
        <v>10</v>
      </c>
      <c r="D18" s="19" t="s">
        <v>119</v>
      </c>
      <c r="E18" s="29" t="s">
        <v>14</v>
      </c>
      <c r="F18" s="21">
        <v>69.484284049125066</v>
      </c>
      <c r="G18" s="22">
        <v>70.180000000000007</v>
      </c>
      <c r="H18" s="22">
        <v>70.88</v>
      </c>
      <c r="I18" s="22">
        <v>71.59</v>
      </c>
      <c r="J18" s="22">
        <v>72.31</v>
      </c>
      <c r="K18" s="22">
        <v>73.03</v>
      </c>
      <c r="L18" s="22">
        <v>73.760000000000005</v>
      </c>
      <c r="M18" s="22">
        <v>74.5</v>
      </c>
      <c r="N18" s="22">
        <v>75.25</v>
      </c>
      <c r="O18" s="23">
        <v>76</v>
      </c>
    </row>
    <row r="19" spans="1:16" ht="89.25">
      <c r="A19" s="27">
        <v>17</v>
      </c>
      <c r="B19" s="28"/>
      <c r="C19" s="28">
        <f t="shared" si="0"/>
        <v>11</v>
      </c>
      <c r="D19" s="19" t="s">
        <v>120</v>
      </c>
      <c r="E19" s="29" t="s">
        <v>14</v>
      </c>
      <c r="F19" s="24">
        <v>99.971071651179116</v>
      </c>
      <c r="G19" s="25">
        <v>100</v>
      </c>
      <c r="H19" s="25">
        <v>100</v>
      </c>
      <c r="I19" s="25">
        <v>100</v>
      </c>
      <c r="J19" s="25">
        <v>100</v>
      </c>
      <c r="K19" s="25">
        <v>100</v>
      </c>
      <c r="L19" s="25">
        <v>100</v>
      </c>
      <c r="M19" s="25">
        <v>100</v>
      </c>
      <c r="N19" s="25">
        <v>100</v>
      </c>
      <c r="O19" s="26">
        <v>100</v>
      </c>
    </row>
    <row r="20" spans="1:16" ht="76.5">
      <c r="A20" s="27">
        <v>17</v>
      </c>
      <c r="B20" s="28"/>
      <c r="C20" s="28">
        <f t="shared" si="0"/>
        <v>12</v>
      </c>
      <c r="D20" s="19" t="s">
        <v>121</v>
      </c>
      <c r="E20" s="29" t="s">
        <v>14</v>
      </c>
      <c r="F20" s="21">
        <v>94.707293731413998</v>
      </c>
      <c r="G20" s="22">
        <v>94.707293731413998</v>
      </c>
      <c r="H20" s="22">
        <v>95.18</v>
      </c>
      <c r="I20" s="22">
        <v>95.66</v>
      </c>
      <c r="J20" s="22">
        <v>96.14</v>
      </c>
      <c r="K20" s="22">
        <v>96.62</v>
      </c>
      <c r="L20" s="22">
        <v>97.1</v>
      </c>
      <c r="M20" s="22">
        <v>97.59</v>
      </c>
      <c r="N20" s="22">
        <v>98.08</v>
      </c>
      <c r="O20" s="23">
        <v>98.57</v>
      </c>
    </row>
    <row r="21" spans="1:16" ht="51">
      <c r="A21" s="27">
        <v>17</v>
      </c>
      <c r="B21" s="28"/>
      <c r="C21" s="28">
        <f>C20+1</f>
        <v>13</v>
      </c>
      <c r="D21" s="19" t="s">
        <v>17</v>
      </c>
      <c r="E21" s="29" t="s">
        <v>27</v>
      </c>
      <c r="F21" s="30">
        <v>0.1582656494969297</v>
      </c>
      <c r="G21" s="31">
        <v>0.157</v>
      </c>
      <c r="H21" s="31">
        <v>0.156</v>
      </c>
      <c r="I21" s="31">
        <v>0.155</v>
      </c>
      <c r="J21" s="31">
        <v>0.154</v>
      </c>
      <c r="K21" s="31">
        <v>0.153</v>
      </c>
      <c r="L21" s="31">
        <v>0.152</v>
      </c>
      <c r="M21" s="31">
        <v>0.151</v>
      </c>
      <c r="N21" s="31">
        <v>0.15</v>
      </c>
      <c r="O21" s="32">
        <v>0.14899999999999999</v>
      </c>
    </row>
    <row r="22" spans="1:16" ht="51">
      <c r="A22" s="27">
        <v>17</v>
      </c>
      <c r="B22" s="28"/>
      <c r="C22" s="28">
        <f t="shared" si="0"/>
        <v>14</v>
      </c>
      <c r="D22" s="19" t="s">
        <v>18</v>
      </c>
      <c r="E22" s="29" t="s">
        <v>28</v>
      </c>
      <c r="F22" s="33">
        <v>24.958273732715796</v>
      </c>
      <c r="G22" s="34">
        <v>24.83</v>
      </c>
      <c r="H22" s="34">
        <v>24.71</v>
      </c>
      <c r="I22" s="34">
        <v>24.59</v>
      </c>
      <c r="J22" s="34">
        <v>24.47</v>
      </c>
      <c r="K22" s="34">
        <v>24.35</v>
      </c>
      <c r="L22" s="34">
        <v>24.23</v>
      </c>
      <c r="M22" s="34">
        <v>24.11</v>
      </c>
      <c r="N22" s="34">
        <v>23.99</v>
      </c>
      <c r="O22" s="35">
        <v>23.87</v>
      </c>
    </row>
    <row r="23" spans="1:16" ht="51">
      <c r="A23" s="27">
        <v>17</v>
      </c>
      <c r="B23" s="28"/>
      <c r="C23" s="28">
        <f t="shared" si="0"/>
        <v>15</v>
      </c>
      <c r="D23" s="19" t="s">
        <v>19</v>
      </c>
      <c r="E23" s="29" t="s">
        <v>15</v>
      </c>
      <c r="F23" s="36">
        <v>3336.9059139131896</v>
      </c>
      <c r="G23" s="37">
        <v>3330.2321020853633</v>
      </c>
      <c r="H23" s="37">
        <v>3323.5716378811926</v>
      </c>
      <c r="I23" s="37">
        <v>3316.92449460543</v>
      </c>
      <c r="J23" s="37">
        <v>3310.2906456162191</v>
      </c>
      <c r="K23" s="37">
        <v>3303.6700643249865</v>
      </c>
      <c r="L23" s="37">
        <v>3297.0627241963366</v>
      </c>
      <c r="M23" s="37">
        <v>3290.4685987479438</v>
      </c>
      <c r="N23" s="37">
        <v>3283.8876615504478</v>
      </c>
      <c r="O23" s="38">
        <v>3277.3198862273471</v>
      </c>
      <c r="P23" s="220"/>
    </row>
    <row r="24" spans="1:16" ht="51">
      <c r="A24" s="27">
        <v>17</v>
      </c>
      <c r="B24" s="28"/>
      <c r="C24" s="28">
        <f t="shared" si="0"/>
        <v>16</v>
      </c>
      <c r="D24" s="19" t="s">
        <v>122</v>
      </c>
      <c r="E24" s="29" t="s">
        <v>14</v>
      </c>
      <c r="F24" s="39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1">
        <v>0</v>
      </c>
    </row>
    <row r="25" spans="1:16" ht="38.25">
      <c r="A25" s="27">
        <v>17</v>
      </c>
      <c r="B25" s="28"/>
      <c r="C25" s="28">
        <f t="shared" si="0"/>
        <v>17</v>
      </c>
      <c r="D25" s="19" t="s">
        <v>123</v>
      </c>
      <c r="E25" s="29" t="s">
        <v>27</v>
      </c>
      <c r="F25" s="42">
        <v>0.3260045506735979</v>
      </c>
      <c r="G25" s="43">
        <v>0.32400000000000001</v>
      </c>
      <c r="H25" s="43">
        <v>0.32400000000000001</v>
      </c>
      <c r="I25" s="43">
        <v>0.32200000000000001</v>
      </c>
      <c r="J25" s="43">
        <v>0.32200000000000001</v>
      </c>
      <c r="K25" s="43">
        <v>0.32</v>
      </c>
      <c r="L25" s="43">
        <v>0.32</v>
      </c>
      <c r="M25" s="43">
        <v>0.318</v>
      </c>
      <c r="N25" s="43">
        <v>0.318</v>
      </c>
      <c r="O25" s="44">
        <v>0.316</v>
      </c>
    </row>
    <row r="26" spans="1:16" ht="38.25">
      <c r="A26" s="27">
        <v>17</v>
      </c>
      <c r="B26" s="28"/>
      <c r="C26" s="28">
        <f t="shared" si="0"/>
        <v>18</v>
      </c>
      <c r="D26" s="19" t="s">
        <v>124</v>
      </c>
      <c r="E26" s="29" t="s">
        <v>28</v>
      </c>
      <c r="F26" s="45">
        <v>43.466798213160132</v>
      </c>
      <c r="G26" s="46">
        <v>43.4</v>
      </c>
      <c r="H26" s="46">
        <v>43.4</v>
      </c>
      <c r="I26" s="46">
        <v>43.3</v>
      </c>
      <c r="J26" s="46">
        <v>43.3</v>
      </c>
      <c r="K26" s="46">
        <v>43.2</v>
      </c>
      <c r="L26" s="46">
        <v>43.2</v>
      </c>
      <c r="M26" s="46">
        <v>43.1</v>
      </c>
      <c r="N26" s="46">
        <v>43.1</v>
      </c>
      <c r="O26" s="47">
        <v>43</v>
      </c>
    </row>
    <row r="27" spans="1:16" ht="38.25">
      <c r="A27" s="27">
        <v>17</v>
      </c>
      <c r="B27" s="28"/>
      <c r="C27" s="28">
        <f t="shared" si="0"/>
        <v>19</v>
      </c>
      <c r="D27" s="19" t="s">
        <v>125</v>
      </c>
      <c r="E27" s="29" t="s">
        <v>29</v>
      </c>
      <c r="F27" s="45">
        <v>63.635161929940516</v>
      </c>
      <c r="G27" s="46">
        <v>63.4</v>
      </c>
      <c r="H27" s="46">
        <v>63.4</v>
      </c>
      <c r="I27" s="46">
        <v>63.2</v>
      </c>
      <c r="J27" s="46">
        <v>63.2</v>
      </c>
      <c r="K27" s="46">
        <v>63</v>
      </c>
      <c r="L27" s="46">
        <v>63</v>
      </c>
      <c r="M27" s="46">
        <v>62.8</v>
      </c>
      <c r="N27" s="46">
        <v>62.8</v>
      </c>
      <c r="O27" s="47">
        <v>62.6</v>
      </c>
    </row>
    <row r="28" spans="1:16" ht="51">
      <c r="A28" s="27">
        <v>17</v>
      </c>
      <c r="B28" s="28"/>
      <c r="C28" s="28">
        <f>C27+1</f>
        <v>20</v>
      </c>
      <c r="D28" s="19" t="s">
        <v>126</v>
      </c>
      <c r="E28" s="29" t="s">
        <v>16</v>
      </c>
      <c r="F28" s="48">
        <v>158.83746471940418</v>
      </c>
      <c r="G28" s="49">
        <v>158.82</v>
      </c>
      <c r="H28" s="49">
        <v>158.82</v>
      </c>
      <c r="I28" s="49">
        <v>158.79999999999998</v>
      </c>
      <c r="J28" s="49">
        <v>158.79999999999998</v>
      </c>
      <c r="K28" s="49">
        <v>158.78</v>
      </c>
      <c r="L28" s="49">
        <v>158.78</v>
      </c>
      <c r="M28" s="49">
        <v>158.76</v>
      </c>
      <c r="N28" s="49">
        <v>158.76</v>
      </c>
      <c r="O28" s="50">
        <v>158.73999999999998</v>
      </c>
    </row>
    <row r="29" spans="1:16" ht="38.25">
      <c r="A29" s="27">
        <v>17</v>
      </c>
      <c r="B29" s="28"/>
      <c r="C29" s="28">
        <f t="shared" si="0"/>
        <v>21</v>
      </c>
      <c r="D29" s="19" t="s">
        <v>127</v>
      </c>
      <c r="E29" s="20" t="s">
        <v>14</v>
      </c>
      <c r="F29" s="21">
        <v>10.14428120158156</v>
      </c>
      <c r="G29" s="22">
        <v>10.040000000000001</v>
      </c>
      <c r="H29" s="22">
        <v>10.040000000000001</v>
      </c>
      <c r="I29" s="22">
        <v>10.040000000000001</v>
      </c>
      <c r="J29" s="22">
        <v>9.94</v>
      </c>
      <c r="K29" s="22">
        <v>9.94</v>
      </c>
      <c r="L29" s="22">
        <v>9.94</v>
      </c>
      <c r="M29" s="22">
        <v>9.84</v>
      </c>
      <c r="N29" s="22">
        <v>9.84</v>
      </c>
      <c r="O29" s="23">
        <v>9.84</v>
      </c>
    </row>
    <row r="30" spans="1:16" ht="39" thickBot="1">
      <c r="A30" s="51">
        <v>17</v>
      </c>
      <c r="B30" s="52"/>
      <c r="C30" s="52">
        <f t="shared" si="0"/>
        <v>22</v>
      </c>
      <c r="D30" s="53" t="s">
        <v>128</v>
      </c>
      <c r="E30" s="54" t="s">
        <v>14</v>
      </c>
      <c r="F30" s="55">
        <v>87.611450023463163</v>
      </c>
      <c r="G30" s="56">
        <v>87.611450023463163</v>
      </c>
      <c r="H30" s="56">
        <v>87.611450023463163</v>
      </c>
      <c r="I30" s="56">
        <v>88.315344908493671</v>
      </c>
      <c r="J30" s="56">
        <v>89.019239793524164</v>
      </c>
      <c r="K30" s="56">
        <v>89.723134678554672</v>
      </c>
      <c r="L30" s="56">
        <v>90.427029563585165</v>
      </c>
      <c r="M30" s="56">
        <v>91.130924448615673</v>
      </c>
      <c r="N30" s="56">
        <v>91.83481933364618</v>
      </c>
      <c r="O30" s="57">
        <v>92.538714218676674</v>
      </c>
    </row>
  </sheetData>
  <mergeCells count="8">
    <mergeCell ref="K1:O1"/>
    <mergeCell ref="C8:O8"/>
    <mergeCell ref="F5:O5"/>
    <mergeCell ref="D3:O3"/>
    <mergeCell ref="A5:B6"/>
    <mergeCell ref="C5:C7"/>
    <mergeCell ref="D5:D7"/>
    <mergeCell ref="E5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pane xSplit="4" ySplit="6" topLeftCell="E7" activePane="bottomRight" state="frozen"/>
      <selection pane="topRight" activeCell="E1" sqref="E1"/>
      <selection pane="bottomLeft" activeCell="A6" sqref="A6"/>
      <selection pane="bottomRight" activeCell="B39" sqref="B39"/>
    </sheetView>
  </sheetViews>
  <sheetFormatPr defaultRowHeight="12.75"/>
  <cols>
    <col min="1" max="4" width="5.28515625" style="6" customWidth="1"/>
    <col min="5" max="5" width="39.42578125" style="6" customWidth="1"/>
    <col min="6" max="6" width="32.5703125" style="61" customWidth="1"/>
    <col min="7" max="7" width="16.28515625" style="61" customWidth="1"/>
    <col min="8" max="8" width="34.5703125" style="6" customWidth="1"/>
    <col min="9" max="9" width="17.42578125" style="6" customWidth="1"/>
    <col min="10" max="10" width="14" style="131" customWidth="1"/>
    <col min="11" max="16384" width="9.140625" style="6"/>
  </cols>
  <sheetData>
    <row r="1" spans="1:10" ht="79.5" customHeight="1">
      <c r="H1" s="230" t="s">
        <v>153</v>
      </c>
      <c r="I1" s="230"/>
    </row>
    <row r="3" spans="1:10">
      <c r="A3" s="251" t="s">
        <v>30</v>
      </c>
      <c r="B3" s="251"/>
      <c r="C3" s="251"/>
      <c r="D3" s="251"/>
      <c r="E3" s="251"/>
      <c r="F3" s="251"/>
      <c r="G3" s="251"/>
      <c r="H3" s="251"/>
      <c r="I3" s="251"/>
    </row>
    <row r="4" spans="1:10">
      <c r="A4" s="58"/>
      <c r="B4" s="58"/>
      <c r="C4" s="58"/>
      <c r="D4" s="58"/>
      <c r="E4" s="58"/>
      <c r="F4" s="58"/>
      <c r="G4" s="58"/>
      <c r="H4" s="58"/>
      <c r="I4" s="134"/>
    </row>
    <row r="5" spans="1:10" s="59" customFormat="1" ht="38.25" customHeight="1">
      <c r="A5" s="252" t="s">
        <v>1</v>
      </c>
      <c r="B5" s="252"/>
      <c r="C5" s="252"/>
      <c r="D5" s="252"/>
      <c r="E5" s="252" t="s">
        <v>33</v>
      </c>
      <c r="F5" s="252" t="s">
        <v>34</v>
      </c>
      <c r="G5" s="252" t="s">
        <v>35</v>
      </c>
      <c r="H5" s="252" t="s">
        <v>36</v>
      </c>
      <c r="I5" s="252" t="s">
        <v>37</v>
      </c>
      <c r="J5" s="131"/>
    </row>
    <row r="6" spans="1:10" s="59" customFormat="1">
      <c r="A6" s="66" t="s">
        <v>12</v>
      </c>
      <c r="B6" s="66" t="s">
        <v>13</v>
      </c>
      <c r="C6" s="66" t="s">
        <v>31</v>
      </c>
      <c r="D6" s="66" t="s">
        <v>32</v>
      </c>
      <c r="E6" s="252"/>
      <c r="F6" s="252"/>
      <c r="G6" s="252"/>
      <c r="H6" s="252"/>
      <c r="I6" s="252"/>
      <c r="J6" s="131"/>
    </row>
    <row r="7" spans="1:10" s="59" customFormat="1" ht="27" customHeight="1">
      <c r="A7" s="107" t="s">
        <v>194</v>
      </c>
      <c r="B7" s="106"/>
      <c r="C7" s="106"/>
      <c r="D7" s="106"/>
      <c r="E7" s="248" t="s">
        <v>155</v>
      </c>
      <c r="F7" s="249"/>
      <c r="G7" s="249"/>
      <c r="H7" s="249"/>
      <c r="I7" s="250"/>
      <c r="J7" s="131"/>
    </row>
    <row r="8" spans="1:10">
      <c r="A8" s="117" t="s">
        <v>194</v>
      </c>
      <c r="B8" s="118">
        <v>0</v>
      </c>
      <c r="C8" s="119" t="s">
        <v>40</v>
      </c>
      <c r="D8" s="120"/>
      <c r="E8" s="121" t="s">
        <v>38</v>
      </c>
      <c r="F8" s="122"/>
      <c r="G8" s="122"/>
      <c r="H8" s="118"/>
      <c r="I8" s="130"/>
    </row>
    <row r="9" spans="1:10" ht="63.75">
      <c r="A9" s="60" t="s">
        <v>194</v>
      </c>
      <c r="B9" s="227">
        <v>0</v>
      </c>
      <c r="C9" s="63" t="s">
        <v>40</v>
      </c>
      <c r="D9" s="64">
        <v>1</v>
      </c>
      <c r="E9" s="65" t="s">
        <v>39</v>
      </c>
      <c r="F9" s="66" t="s">
        <v>165</v>
      </c>
      <c r="G9" s="66" t="s">
        <v>134</v>
      </c>
      <c r="H9" s="127" t="s">
        <v>74</v>
      </c>
      <c r="I9" s="129"/>
    </row>
    <row r="10" spans="1:10" ht="127.5">
      <c r="A10" s="60" t="s">
        <v>194</v>
      </c>
      <c r="B10" s="227">
        <v>0</v>
      </c>
      <c r="C10" s="63" t="s">
        <v>40</v>
      </c>
      <c r="D10" s="64">
        <f>D9+1</f>
        <v>2</v>
      </c>
      <c r="E10" s="65" t="s">
        <v>75</v>
      </c>
      <c r="F10" s="150" t="s">
        <v>187</v>
      </c>
      <c r="G10" s="126" t="s">
        <v>134</v>
      </c>
      <c r="H10" s="127" t="s">
        <v>76</v>
      </c>
      <c r="I10" s="129"/>
    </row>
    <row r="11" spans="1:10" ht="127.5">
      <c r="A11" s="60" t="s">
        <v>194</v>
      </c>
      <c r="B11" s="227">
        <v>0</v>
      </c>
      <c r="C11" s="63" t="s">
        <v>40</v>
      </c>
      <c r="D11" s="64">
        <f t="shared" ref="D11:D14" si="0">D10+1</f>
        <v>3</v>
      </c>
      <c r="E11" s="65" t="s">
        <v>51</v>
      </c>
      <c r="F11" s="152" t="s">
        <v>187</v>
      </c>
      <c r="G11" s="126" t="s">
        <v>134</v>
      </c>
      <c r="H11" s="127" t="s">
        <v>145</v>
      </c>
      <c r="I11" s="129"/>
    </row>
    <row r="12" spans="1:10" ht="114.75">
      <c r="A12" s="60" t="s">
        <v>194</v>
      </c>
      <c r="B12" s="227">
        <v>0</v>
      </c>
      <c r="C12" s="63" t="s">
        <v>40</v>
      </c>
      <c r="D12" s="64">
        <f t="shared" si="0"/>
        <v>4</v>
      </c>
      <c r="E12" s="65" t="s">
        <v>146</v>
      </c>
      <c r="F12" s="152" t="s">
        <v>189</v>
      </c>
      <c r="G12" s="126" t="s">
        <v>134</v>
      </c>
      <c r="H12" s="127" t="s">
        <v>78</v>
      </c>
      <c r="I12" s="129"/>
    </row>
    <row r="13" spans="1:10" ht="114.75">
      <c r="A13" s="60" t="s">
        <v>194</v>
      </c>
      <c r="B13" s="227">
        <v>0</v>
      </c>
      <c r="C13" s="63" t="s">
        <v>40</v>
      </c>
      <c r="D13" s="64">
        <f t="shared" si="0"/>
        <v>5</v>
      </c>
      <c r="E13" s="65" t="s">
        <v>147</v>
      </c>
      <c r="F13" s="152" t="s">
        <v>189</v>
      </c>
      <c r="G13" s="126" t="s">
        <v>134</v>
      </c>
      <c r="H13" s="127" t="s">
        <v>77</v>
      </c>
      <c r="I13" s="129"/>
    </row>
    <row r="14" spans="1:10" ht="191.25">
      <c r="A14" s="60" t="s">
        <v>194</v>
      </c>
      <c r="B14" s="227">
        <v>0</v>
      </c>
      <c r="C14" s="63" t="s">
        <v>40</v>
      </c>
      <c r="D14" s="64">
        <f t="shared" si="0"/>
        <v>6</v>
      </c>
      <c r="E14" s="65" t="s">
        <v>41</v>
      </c>
      <c r="F14" s="150" t="s">
        <v>188</v>
      </c>
      <c r="G14" s="126" t="s">
        <v>134</v>
      </c>
      <c r="H14" s="127" t="s">
        <v>79</v>
      </c>
      <c r="I14" s="129"/>
    </row>
    <row r="15" spans="1:10" ht="178.5">
      <c r="A15" s="60" t="s">
        <v>194</v>
      </c>
      <c r="B15" s="227">
        <v>0</v>
      </c>
      <c r="C15" s="63" t="s">
        <v>40</v>
      </c>
      <c r="D15" s="64">
        <f t="shared" ref="D15:D16" si="1">D14+1</f>
        <v>7</v>
      </c>
      <c r="E15" s="147" t="s">
        <v>157</v>
      </c>
      <c r="F15" s="150" t="s">
        <v>166</v>
      </c>
      <c r="G15" s="126" t="s">
        <v>134</v>
      </c>
      <c r="H15" s="127" t="s">
        <v>80</v>
      </c>
      <c r="I15" s="129"/>
    </row>
    <row r="16" spans="1:10" ht="89.25">
      <c r="A16" s="107" t="s">
        <v>194</v>
      </c>
      <c r="B16" s="228">
        <v>0</v>
      </c>
      <c r="C16" s="155" t="s">
        <v>40</v>
      </c>
      <c r="D16" s="156">
        <f t="shared" si="1"/>
        <v>8</v>
      </c>
      <c r="E16" s="157" t="s">
        <v>150</v>
      </c>
      <c r="F16" s="150" t="s">
        <v>166</v>
      </c>
      <c r="G16" s="158" t="s">
        <v>134</v>
      </c>
      <c r="H16" s="154" t="s">
        <v>151</v>
      </c>
      <c r="I16" s="19"/>
    </row>
    <row r="17" spans="1:9" ht="96">
      <c r="A17" s="117" t="s">
        <v>194</v>
      </c>
      <c r="B17" s="229">
        <v>0</v>
      </c>
      <c r="C17" s="119" t="s">
        <v>46</v>
      </c>
      <c r="D17" s="120"/>
      <c r="E17" s="121" t="s">
        <v>52</v>
      </c>
      <c r="F17" s="122"/>
      <c r="G17" s="122"/>
      <c r="H17" s="149" t="s">
        <v>167</v>
      </c>
      <c r="I17" s="130"/>
    </row>
    <row r="18" spans="1:9" ht="127.5">
      <c r="A18" s="60" t="s">
        <v>194</v>
      </c>
      <c r="B18" s="227">
        <v>0</v>
      </c>
      <c r="C18" s="63" t="s">
        <v>46</v>
      </c>
      <c r="D18" s="64">
        <v>1</v>
      </c>
      <c r="E18" s="65" t="s">
        <v>42</v>
      </c>
      <c r="F18" s="159" t="s">
        <v>187</v>
      </c>
      <c r="G18" s="126" t="s">
        <v>134</v>
      </c>
      <c r="H18" s="127" t="s">
        <v>140</v>
      </c>
      <c r="I18" s="129" t="s">
        <v>171</v>
      </c>
    </row>
    <row r="19" spans="1:9" ht="127.5">
      <c r="A19" s="60" t="s">
        <v>194</v>
      </c>
      <c r="B19" s="227">
        <v>0</v>
      </c>
      <c r="C19" s="63" t="s">
        <v>46</v>
      </c>
      <c r="D19" s="64">
        <f>D18+1</f>
        <v>2</v>
      </c>
      <c r="E19" s="65" t="s">
        <v>43</v>
      </c>
      <c r="F19" s="159" t="s">
        <v>187</v>
      </c>
      <c r="G19" s="126" t="s">
        <v>134</v>
      </c>
      <c r="H19" s="127" t="s">
        <v>135</v>
      </c>
      <c r="I19" s="19" t="s">
        <v>180</v>
      </c>
    </row>
    <row r="20" spans="1:9" ht="127.5">
      <c r="A20" s="60" t="s">
        <v>194</v>
      </c>
      <c r="B20" s="227">
        <v>0</v>
      </c>
      <c r="C20" s="63" t="s">
        <v>46</v>
      </c>
      <c r="D20" s="64">
        <f t="shared" ref="D20:D22" si="2">D19+1</f>
        <v>3</v>
      </c>
      <c r="E20" s="65" t="s">
        <v>44</v>
      </c>
      <c r="F20" s="159" t="s">
        <v>187</v>
      </c>
      <c r="G20" s="126" t="s">
        <v>134</v>
      </c>
      <c r="H20" s="127" t="s">
        <v>135</v>
      </c>
      <c r="I20" s="19" t="s">
        <v>181</v>
      </c>
    </row>
    <row r="21" spans="1:9" ht="127.5">
      <c r="A21" s="60" t="s">
        <v>194</v>
      </c>
      <c r="B21" s="227">
        <v>0</v>
      </c>
      <c r="C21" s="63" t="s">
        <v>46</v>
      </c>
      <c r="D21" s="64">
        <f t="shared" si="2"/>
        <v>4</v>
      </c>
      <c r="E21" s="65" t="s">
        <v>45</v>
      </c>
      <c r="F21" s="159" t="s">
        <v>187</v>
      </c>
      <c r="G21" s="126" t="s">
        <v>134</v>
      </c>
      <c r="H21" s="127" t="s">
        <v>135</v>
      </c>
      <c r="I21" s="19" t="s">
        <v>182</v>
      </c>
    </row>
    <row r="22" spans="1:9" ht="127.5">
      <c r="A22" s="60" t="s">
        <v>194</v>
      </c>
      <c r="B22" s="227">
        <v>0</v>
      </c>
      <c r="C22" s="63" t="s">
        <v>46</v>
      </c>
      <c r="D22" s="64">
        <f t="shared" si="2"/>
        <v>5</v>
      </c>
      <c r="E22" s="65" t="s">
        <v>50</v>
      </c>
      <c r="F22" s="159" t="s">
        <v>187</v>
      </c>
      <c r="G22" s="126" t="s">
        <v>134</v>
      </c>
      <c r="H22" s="127" t="s">
        <v>135</v>
      </c>
      <c r="I22" s="19" t="s">
        <v>181</v>
      </c>
    </row>
    <row r="23" spans="1:9" ht="51">
      <c r="A23" s="117" t="s">
        <v>194</v>
      </c>
      <c r="B23" s="229">
        <v>0</v>
      </c>
      <c r="C23" s="119" t="s">
        <v>47</v>
      </c>
      <c r="D23" s="120"/>
      <c r="E23" s="121" t="s">
        <v>65</v>
      </c>
      <c r="F23" s="122"/>
      <c r="G23" s="122"/>
      <c r="H23" s="149" t="s">
        <v>190</v>
      </c>
      <c r="I23" s="130"/>
    </row>
    <row r="24" spans="1:9" ht="63.75">
      <c r="A24" s="60" t="s">
        <v>194</v>
      </c>
      <c r="B24" s="227">
        <v>0</v>
      </c>
      <c r="C24" s="63" t="s">
        <v>47</v>
      </c>
      <c r="D24" s="64">
        <v>1</v>
      </c>
      <c r="E24" s="65" t="s">
        <v>60</v>
      </c>
      <c r="F24" s="150" t="s">
        <v>165</v>
      </c>
      <c r="G24" s="126" t="s">
        <v>134</v>
      </c>
      <c r="H24" s="127" t="s">
        <v>136</v>
      </c>
      <c r="I24" s="129"/>
    </row>
    <row r="25" spans="1:9" ht="63.75">
      <c r="A25" s="60" t="s">
        <v>194</v>
      </c>
      <c r="B25" s="227">
        <v>0</v>
      </c>
      <c r="C25" s="63" t="s">
        <v>47</v>
      </c>
      <c r="D25" s="64">
        <f>D24+1</f>
        <v>2</v>
      </c>
      <c r="E25" s="65" t="s">
        <v>61</v>
      </c>
      <c r="F25" s="150" t="s">
        <v>165</v>
      </c>
      <c r="G25" s="126" t="s">
        <v>134</v>
      </c>
      <c r="H25" s="127" t="s">
        <v>137</v>
      </c>
      <c r="I25" s="129"/>
    </row>
    <row r="26" spans="1:9" ht="63.75">
      <c r="A26" s="60" t="s">
        <v>194</v>
      </c>
      <c r="B26" s="227">
        <v>0</v>
      </c>
      <c r="C26" s="63" t="s">
        <v>47</v>
      </c>
      <c r="D26" s="64">
        <f>D25+1</f>
        <v>3</v>
      </c>
      <c r="E26" s="65" t="s">
        <v>62</v>
      </c>
      <c r="F26" s="150" t="s">
        <v>165</v>
      </c>
      <c r="G26" s="126" t="s">
        <v>134</v>
      </c>
      <c r="H26" s="127" t="s">
        <v>138</v>
      </c>
      <c r="I26" s="19" t="s">
        <v>183</v>
      </c>
    </row>
    <row r="27" spans="1:9" ht="60">
      <c r="A27" s="117" t="s">
        <v>194</v>
      </c>
      <c r="B27" s="130">
        <v>0</v>
      </c>
      <c r="C27" s="119" t="s">
        <v>48</v>
      </c>
      <c r="D27" s="120"/>
      <c r="E27" s="121" t="s">
        <v>63</v>
      </c>
      <c r="F27" s="122"/>
      <c r="G27" s="122"/>
      <c r="H27" s="149" t="s">
        <v>168</v>
      </c>
      <c r="I27" s="130"/>
    </row>
    <row r="28" spans="1:9" ht="63.75">
      <c r="A28" s="60" t="s">
        <v>194</v>
      </c>
      <c r="B28" s="227">
        <v>0</v>
      </c>
      <c r="C28" s="63" t="s">
        <v>48</v>
      </c>
      <c r="D28" s="64">
        <v>1</v>
      </c>
      <c r="E28" s="65" t="s">
        <v>64</v>
      </c>
      <c r="F28" s="150" t="s">
        <v>165</v>
      </c>
      <c r="G28" s="126" t="s">
        <v>134</v>
      </c>
      <c r="H28" s="127" t="s">
        <v>139</v>
      </c>
      <c r="I28" s="19" t="s">
        <v>184</v>
      </c>
    </row>
    <row r="29" spans="1:9" ht="63.75">
      <c r="A29" s="107" t="s">
        <v>194</v>
      </c>
      <c r="B29" s="227">
        <v>0</v>
      </c>
      <c r="C29" s="63" t="s">
        <v>48</v>
      </c>
      <c r="D29" s="64">
        <f>D28+1</f>
        <v>2</v>
      </c>
      <c r="E29" s="65" t="s">
        <v>148</v>
      </c>
      <c r="F29" s="150" t="s">
        <v>165</v>
      </c>
      <c r="G29" s="126" t="s">
        <v>134</v>
      </c>
      <c r="H29" s="127" t="s">
        <v>139</v>
      </c>
      <c r="I29" s="129"/>
    </row>
    <row r="30" spans="1:9" ht="122.25">
      <c r="A30" s="117" t="s">
        <v>194</v>
      </c>
      <c r="B30" s="229">
        <v>0</v>
      </c>
      <c r="C30" s="119" t="s">
        <v>49</v>
      </c>
      <c r="D30" s="120"/>
      <c r="E30" s="121" t="s">
        <v>158</v>
      </c>
      <c r="F30" s="122"/>
      <c r="G30" s="122"/>
      <c r="H30" s="149" t="s">
        <v>169</v>
      </c>
      <c r="I30" s="130"/>
    </row>
    <row r="31" spans="1:9" ht="89.25">
      <c r="A31" s="60" t="s">
        <v>194</v>
      </c>
      <c r="B31" s="227">
        <v>0</v>
      </c>
      <c r="C31" s="63" t="s">
        <v>49</v>
      </c>
      <c r="D31" s="64">
        <v>1</v>
      </c>
      <c r="E31" s="154" t="s">
        <v>149</v>
      </c>
      <c r="F31" s="150" t="s">
        <v>165</v>
      </c>
      <c r="G31" s="126" t="s">
        <v>134</v>
      </c>
      <c r="H31" s="127" t="s">
        <v>141</v>
      </c>
      <c r="I31" s="129" t="s">
        <v>170</v>
      </c>
    </row>
    <row r="32" spans="1:9" ht="114.75">
      <c r="A32" s="60" t="s">
        <v>194</v>
      </c>
      <c r="B32" s="227">
        <v>0</v>
      </c>
      <c r="C32" s="63" t="s">
        <v>49</v>
      </c>
      <c r="D32" s="64">
        <f>D31+1</f>
        <v>2</v>
      </c>
      <c r="E32" s="65" t="s">
        <v>66</v>
      </c>
      <c r="F32" s="150" t="s">
        <v>165</v>
      </c>
      <c r="G32" s="126" t="s">
        <v>134</v>
      </c>
      <c r="H32" s="127" t="s">
        <v>142</v>
      </c>
      <c r="I32" s="19" t="s">
        <v>185</v>
      </c>
    </row>
    <row r="33" spans="1:9" ht="114.75">
      <c r="A33" s="60" t="s">
        <v>194</v>
      </c>
      <c r="B33" s="227">
        <v>0</v>
      </c>
      <c r="C33" s="63" t="s">
        <v>49</v>
      </c>
      <c r="D33" s="64">
        <f t="shared" ref="D33:D35" si="3">D32+1</f>
        <v>3</v>
      </c>
      <c r="E33" s="65" t="s">
        <v>67</v>
      </c>
      <c r="F33" s="150" t="s">
        <v>165</v>
      </c>
      <c r="G33" s="126" t="s">
        <v>134</v>
      </c>
      <c r="H33" s="127" t="s">
        <v>142</v>
      </c>
      <c r="I33" s="19" t="s">
        <v>191</v>
      </c>
    </row>
    <row r="34" spans="1:9" ht="114.75">
      <c r="A34" s="60" t="s">
        <v>194</v>
      </c>
      <c r="B34" s="227">
        <v>0</v>
      </c>
      <c r="C34" s="63" t="s">
        <v>49</v>
      </c>
      <c r="D34" s="64">
        <f t="shared" si="3"/>
        <v>4</v>
      </c>
      <c r="E34" s="65" t="s">
        <v>68</v>
      </c>
      <c r="F34" s="150" t="s">
        <v>165</v>
      </c>
      <c r="G34" s="126" t="s">
        <v>134</v>
      </c>
      <c r="H34" s="127" t="s">
        <v>142</v>
      </c>
      <c r="I34" s="19" t="s">
        <v>186</v>
      </c>
    </row>
    <row r="35" spans="1:9" ht="114.75">
      <c r="A35" s="60" t="s">
        <v>194</v>
      </c>
      <c r="B35" s="227">
        <v>0</v>
      </c>
      <c r="C35" s="63" t="s">
        <v>49</v>
      </c>
      <c r="D35" s="64">
        <f t="shared" si="3"/>
        <v>5</v>
      </c>
      <c r="E35" s="65" t="s">
        <v>69</v>
      </c>
      <c r="F35" s="150" t="s">
        <v>165</v>
      </c>
      <c r="G35" s="126" t="s">
        <v>134</v>
      </c>
      <c r="H35" s="127" t="s">
        <v>142</v>
      </c>
      <c r="I35" s="19" t="s">
        <v>191</v>
      </c>
    </row>
    <row r="36" spans="1:9" ht="38.25">
      <c r="A36" s="117" t="s">
        <v>194</v>
      </c>
      <c r="B36" s="229">
        <v>0</v>
      </c>
      <c r="C36" s="119" t="s">
        <v>70</v>
      </c>
      <c r="D36" s="120"/>
      <c r="E36" s="121" t="s">
        <v>72</v>
      </c>
      <c r="F36" s="122"/>
      <c r="G36" s="122"/>
      <c r="H36" s="121"/>
      <c r="I36" s="130"/>
    </row>
    <row r="37" spans="1:9" ht="63.75">
      <c r="A37" s="60" t="s">
        <v>194</v>
      </c>
      <c r="B37" s="227">
        <v>0</v>
      </c>
      <c r="C37" s="63" t="s">
        <v>70</v>
      </c>
      <c r="D37" s="64">
        <v>1</v>
      </c>
      <c r="E37" s="65" t="s">
        <v>71</v>
      </c>
      <c r="F37" s="150" t="s">
        <v>165</v>
      </c>
      <c r="G37" s="126" t="s">
        <v>134</v>
      </c>
      <c r="H37" s="127" t="s">
        <v>143</v>
      </c>
      <c r="I37" s="129"/>
    </row>
    <row r="38" spans="1:9" ht="63.75">
      <c r="A38" s="60" t="s">
        <v>194</v>
      </c>
      <c r="B38" s="227">
        <v>0</v>
      </c>
      <c r="C38" s="63" t="s">
        <v>70</v>
      </c>
      <c r="D38" s="64">
        <f>D37+1</f>
        <v>2</v>
      </c>
      <c r="E38" s="65" t="s">
        <v>73</v>
      </c>
      <c r="F38" s="150" t="s">
        <v>165</v>
      </c>
      <c r="G38" s="126" t="s">
        <v>134</v>
      </c>
      <c r="H38" s="127" t="s">
        <v>143</v>
      </c>
      <c r="I38" s="129"/>
    </row>
  </sheetData>
  <mergeCells count="9">
    <mergeCell ref="H1:I1"/>
    <mergeCell ref="E7:I7"/>
    <mergeCell ref="A3:I3"/>
    <mergeCell ref="A5:D5"/>
    <mergeCell ref="E5:E6"/>
    <mergeCell ref="F5:F6"/>
    <mergeCell ref="G5:G6"/>
    <mergeCell ref="H5:H6"/>
    <mergeCell ref="I5:I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A8" sqref="A8"/>
    </sheetView>
  </sheetViews>
  <sheetFormatPr defaultRowHeight="12.75"/>
  <cols>
    <col min="1" max="2" width="7.140625" style="6" customWidth="1"/>
    <col min="3" max="3" width="28.85546875" style="6" customWidth="1"/>
    <col min="4" max="4" width="19.28515625" style="61" customWidth="1"/>
    <col min="5" max="5" width="9.140625" style="61" customWidth="1"/>
    <col min="6" max="7" width="9.140625" style="6" customWidth="1"/>
    <col min="8" max="14" width="9.140625" style="6"/>
    <col min="15" max="15" width="13.28515625" style="6" customWidth="1"/>
    <col min="16" max="16384" width="9.140625" style="6"/>
  </cols>
  <sheetData>
    <row r="1" spans="1:15" ht="64.5" customHeight="1">
      <c r="J1" s="259" t="s">
        <v>159</v>
      </c>
      <c r="K1" s="259"/>
      <c r="L1" s="259"/>
      <c r="M1" s="259"/>
      <c r="N1" s="259"/>
      <c r="O1" s="259"/>
    </row>
    <row r="3" spans="1:15">
      <c r="A3" s="262" t="s">
        <v>81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</row>
    <row r="4" spans="1:1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3"/>
    </row>
    <row r="5" spans="1:15" s="59" customFormat="1" ht="51" customHeight="1">
      <c r="A5" s="252" t="s">
        <v>1</v>
      </c>
      <c r="B5" s="252"/>
      <c r="C5" s="252" t="s">
        <v>82</v>
      </c>
      <c r="D5" s="252" t="s">
        <v>83</v>
      </c>
      <c r="E5" s="248" t="s">
        <v>84</v>
      </c>
      <c r="F5" s="249"/>
      <c r="G5" s="249"/>
      <c r="H5" s="249"/>
      <c r="I5" s="249"/>
      <c r="J5" s="249"/>
      <c r="K5" s="249"/>
      <c r="L5" s="249"/>
      <c r="M5" s="249"/>
      <c r="N5" s="250"/>
      <c r="O5" s="260" t="s">
        <v>85</v>
      </c>
    </row>
    <row r="6" spans="1:15" s="59" customFormat="1">
      <c r="A6" s="67" t="s">
        <v>12</v>
      </c>
      <c r="B6" s="67" t="s">
        <v>13</v>
      </c>
      <c r="C6" s="252"/>
      <c r="D6" s="252"/>
      <c r="E6" s="81" t="s">
        <v>2</v>
      </c>
      <c r="F6" s="81" t="s">
        <v>3</v>
      </c>
      <c r="G6" s="81" t="s">
        <v>4</v>
      </c>
      <c r="H6" s="81" t="s">
        <v>5</v>
      </c>
      <c r="I6" s="81" t="s">
        <v>6</v>
      </c>
      <c r="J6" s="81" t="s">
        <v>7</v>
      </c>
      <c r="K6" s="81" t="s">
        <v>8</v>
      </c>
      <c r="L6" s="81" t="s">
        <v>9</v>
      </c>
      <c r="M6" s="81" t="s">
        <v>10</v>
      </c>
      <c r="N6" s="81" t="s">
        <v>11</v>
      </c>
      <c r="O6" s="261"/>
    </row>
    <row r="7" spans="1:15">
      <c r="A7" s="108" t="s">
        <v>194</v>
      </c>
      <c r="B7" s="123"/>
      <c r="C7" s="253" t="s">
        <v>154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5"/>
    </row>
    <row r="8" spans="1:15">
      <c r="A8" s="60" t="s">
        <v>194</v>
      </c>
      <c r="B8" s="62"/>
      <c r="C8" s="256" t="s">
        <v>129</v>
      </c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8"/>
    </row>
  </sheetData>
  <mergeCells count="9">
    <mergeCell ref="C7:O7"/>
    <mergeCell ref="C8:O8"/>
    <mergeCell ref="J1:O1"/>
    <mergeCell ref="E5:N5"/>
    <mergeCell ref="O5:O6"/>
    <mergeCell ref="A3:O3"/>
    <mergeCell ref="A5:B5"/>
    <mergeCell ref="C5:C6"/>
    <mergeCell ref="D5:D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F23" sqref="F23"/>
    </sheetView>
  </sheetViews>
  <sheetFormatPr defaultRowHeight="12.75"/>
  <cols>
    <col min="1" max="5" width="7.140625" style="6" customWidth="1"/>
    <col min="6" max="6" width="24.7109375" style="6" customWidth="1"/>
    <col min="7" max="7" width="15.42578125" style="61" customWidth="1"/>
    <col min="8" max="8" width="11.140625" style="61" customWidth="1"/>
    <col min="9" max="16" width="7.42578125" style="6" customWidth="1"/>
    <col min="17" max="16384" width="9.140625" style="6"/>
  </cols>
  <sheetData>
    <row r="1" spans="1:16" ht="64.5" customHeight="1">
      <c r="I1" s="259" t="s">
        <v>160</v>
      </c>
      <c r="J1" s="259"/>
      <c r="K1" s="259"/>
      <c r="L1" s="259"/>
      <c r="M1" s="259"/>
      <c r="N1" s="259"/>
      <c r="O1" s="259"/>
      <c r="P1" s="259"/>
    </row>
    <row r="3" spans="1:16">
      <c r="A3" s="262" t="s">
        <v>130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</row>
    <row r="4" spans="1:16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5" spans="1:16" s="59" customFormat="1" ht="27.75" customHeight="1">
      <c r="A5" s="248" t="s">
        <v>1</v>
      </c>
      <c r="B5" s="249"/>
      <c r="C5" s="249"/>
      <c r="D5" s="250"/>
      <c r="E5" s="260" t="s">
        <v>89</v>
      </c>
      <c r="F5" s="252" t="s">
        <v>131</v>
      </c>
      <c r="G5" s="252" t="s">
        <v>132</v>
      </c>
      <c r="H5" s="252" t="s">
        <v>21</v>
      </c>
      <c r="I5" s="252" t="s">
        <v>4</v>
      </c>
      <c r="J5" s="252" t="s">
        <v>5</v>
      </c>
      <c r="K5" s="252" t="s">
        <v>6</v>
      </c>
      <c r="L5" s="252" t="s">
        <v>7</v>
      </c>
      <c r="M5" s="252" t="s">
        <v>8</v>
      </c>
      <c r="N5" s="252" t="s">
        <v>9</v>
      </c>
      <c r="O5" s="252" t="s">
        <v>10</v>
      </c>
      <c r="P5" s="252" t="s">
        <v>11</v>
      </c>
    </row>
    <row r="6" spans="1:16" s="59" customFormat="1">
      <c r="A6" s="106" t="s">
        <v>12</v>
      </c>
      <c r="B6" s="106" t="s">
        <v>13</v>
      </c>
      <c r="C6" s="106" t="s">
        <v>31</v>
      </c>
      <c r="D6" s="106" t="s">
        <v>32</v>
      </c>
      <c r="E6" s="261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</row>
    <row r="7" spans="1:16" ht="27.75" customHeight="1">
      <c r="A7" s="108" t="s">
        <v>194</v>
      </c>
      <c r="B7" s="123"/>
      <c r="C7" s="124"/>
      <c r="D7" s="124"/>
      <c r="E7" s="124"/>
      <c r="F7" s="263" t="s">
        <v>154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</row>
    <row r="8" spans="1:16">
      <c r="A8" s="107" t="s">
        <v>194</v>
      </c>
      <c r="B8" s="62"/>
      <c r="C8" s="125"/>
      <c r="D8" s="125"/>
      <c r="E8" s="125"/>
      <c r="F8" s="264" t="s">
        <v>133</v>
      </c>
      <c r="G8" s="264"/>
      <c r="H8" s="264"/>
      <c r="I8" s="264"/>
      <c r="J8" s="264"/>
      <c r="K8" s="264"/>
      <c r="L8" s="264"/>
      <c r="M8" s="264"/>
      <c r="N8" s="264"/>
      <c r="O8" s="264"/>
      <c r="P8" s="264"/>
    </row>
  </sheetData>
  <mergeCells count="17">
    <mergeCell ref="O5:O6"/>
    <mergeCell ref="P5:P6"/>
    <mergeCell ref="I1:P1"/>
    <mergeCell ref="F7:P7"/>
    <mergeCell ref="F8:P8"/>
    <mergeCell ref="K5:K6"/>
    <mergeCell ref="L5:L6"/>
    <mergeCell ref="M5:M6"/>
    <mergeCell ref="A3:P3"/>
    <mergeCell ref="N5:N6"/>
    <mergeCell ref="A5:D5"/>
    <mergeCell ref="E5:E6"/>
    <mergeCell ref="H5:H6"/>
    <mergeCell ref="I5:I6"/>
    <mergeCell ref="J5:J6"/>
    <mergeCell ref="F5:F6"/>
    <mergeCell ref="G5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5"/>
  <sheetViews>
    <sheetView tabSelected="1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P92" sqref="P92"/>
    </sheetView>
  </sheetViews>
  <sheetFormatPr defaultRowHeight="12.75"/>
  <cols>
    <col min="1" max="5" width="5.85546875" style="6" customWidth="1"/>
    <col min="6" max="6" width="29.42578125" style="6" customWidth="1"/>
    <col min="7" max="7" width="22.28515625" style="61" customWidth="1"/>
    <col min="8" max="10" width="7.85546875" style="61" customWidth="1"/>
    <col min="11" max="11" width="11.140625" style="61" customWidth="1"/>
    <col min="12" max="12" width="7.85546875" style="61" customWidth="1"/>
    <col min="13" max="13" width="9.140625" style="6" customWidth="1"/>
    <col min="14" max="21" width="9.140625" style="6"/>
    <col min="22" max="22" width="11.42578125" style="223" customWidth="1"/>
    <col min="23" max="16384" width="9.140625" style="6"/>
  </cols>
  <sheetData>
    <row r="1" spans="1:22" ht="64.5" customHeight="1">
      <c r="O1" s="259" t="s">
        <v>163</v>
      </c>
      <c r="P1" s="259"/>
      <c r="Q1" s="259"/>
      <c r="R1" s="259"/>
      <c r="S1" s="259"/>
      <c r="T1" s="259"/>
    </row>
    <row r="3" spans="1:22">
      <c r="A3" s="262" t="s">
        <v>162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</row>
    <row r="4" spans="1:22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</row>
    <row r="5" spans="1:22" s="59" customFormat="1" ht="36" customHeight="1">
      <c r="A5" s="252" t="s">
        <v>1</v>
      </c>
      <c r="B5" s="252"/>
      <c r="C5" s="252"/>
      <c r="D5" s="252"/>
      <c r="E5" s="252"/>
      <c r="F5" s="252" t="s">
        <v>94</v>
      </c>
      <c r="G5" s="252" t="s">
        <v>87</v>
      </c>
      <c r="H5" s="248" t="s">
        <v>88</v>
      </c>
      <c r="I5" s="249"/>
      <c r="J5" s="249"/>
      <c r="K5" s="249"/>
      <c r="L5" s="250"/>
      <c r="M5" s="248" t="s">
        <v>93</v>
      </c>
      <c r="N5" s="249"/>
      <c r="O5" s="249"/>
      <c r="P5" s="249"/>
      <c r="Q5" s="249"/>
      <c r="R5" s="249"/>
      <c r="S5" s="249"/>
      <c r="T5" s="250"/>
      <c r="V5" s="224"/>
    </row>
    <row r="6" spans="1:22" s="59" customFormat="1" ht="14.25">
      <c r="A6" s="67" t="s">
        <v>12</v>
      </c>
      <c r="B6" s="67" t="s">
        <v>13</v>
      </c>
      <c r="C6" s="67" t="s">
        <v>31</v>
      </c>
      <c r="D6" s="67" t="s">
        <v>32</v>
      </c>
      <c r="E6" s="67" t="s">
        <v>86</v>
      </c>
      <c r="F6" s="252"/>
      <c r="G6" s="252"/>
      <c r="H6" s="81" t="s">
        <v>89</v>
      </c>
      <c r="I6" s="81" t="s">
        <v>96</v>
      </c>
      <c r="J6" s="81" t="s">
        <v>90</v>
      </c>
      <c r="K6" s="81" t="s">
        <v>91</v>
      </c>
      <c r="L6" s="81" t="s">
        <v>92</v>
      </c>
      <c r="M6" s="81" t="s">
        <v>4</v>
      </c>
      <c r="N6" s="81" t="s">
        <v>5</v>
      </c>
      <c r="O6" s="81" t="s">
        <v>6</v>
      </c>
      <c r="P6" s="81" t="s">
        <v>7</v>
      </c>
      <c r="Q6" s="81" t="s">
        <v>8</v>
      </c>
      <c r="R6" s="81" t="s">
        <v>9</v>
      </c>
      <c r="S6" s="81" t="s">
        <v>10</v>
      </c>
      <c r="T6" s="81" t="s">
        <v>11</v>
      </c>
      <c r="V6" s="224"/>
    </row>
    <row r="7" spans="1:22">
      <c r="A7" s="314" t="s">
        <v>194</v>
      </c>
      <c r="B7" s="314"/>
      <c r="C7" s="314"/>
      <c r="D7" s="314"/>
      <c r="E7" s="317"/>
      <c r="F7" s="311" t="s">
        <v>161</v>
      </c>
      <c r="G7" s="143" t="s">
        <v>95</v>
      </c>
      <c r="H7" s="144"/>
      <c r="I7" s="170"/>
      <c r="J7" s="144"/>
      <c r="K7" s="144"/>
      <c r="L7" s="144"/>
      <c r="M7" s="144">
        <f t="shared" ref="M7:T7" si="0">SUM(M8:M12)</f>
        <v>1208.8</v>
      </c>
      <c r="N7" s="144">
        <f t="shared" si="0"/>
        <v>428</v>
      </c>
      <c r="O7" s="144">
        <f t="shared" si="0"/>
        <v>428</v>
      </c>
      <c r="P7" s="144">
        <f t="shared" si="0"/>
        <v>445.12</v>
      </c>
      <c r="Q7" s="144">
        <f t="shared" si="0"/>
        <v>462.91999999999996</v>
      </c>
      <c r="R7" s="144">
        <f t="shared" si="0"/>
        <v>481.43999999999994</v>
      </c>
      <c r="S7" s="144">
        <f t="shared" si="0"/>
        <v>500.7</v>
      </c>
      <c r="T7" s="144">
        <f t="shared" si="0"/>
        <v>520.73</v>
      </c>
    </row>
    <row r="8" spans="1:22" ht="89.25">
      <c r="A8" s="315"/>
      <c r="B8" s="315"/>
      <c r="C8" s="315"/>
      <c r="D8" s="315"/>
      <c r="E8" s="318"/>
      <c r="F8" s="312"/>
      <c r="G8" s="162" t="s">
        <v>165</v>
      </c>
      <c r="H8" s="168">
        <v>121</v>
      </c>
      <c r="I8" s="171" t="s">
        <v>48</v>
      </c>
      <c r="J8" s="168">
        <v>12</v>
      </c>
      <c r="K8" s="169"/>
      <c r="L8" s="168"/>
      <c r="M8" s="169">
        <f>SUM(M14,M39,M64,M69,M75)</f>
        <v>1208.8</v>
      </c>
      <c r="N8" s="169">
        <f t="shared" ref="N8:T8" si="1">SUM(N14,N39,N64,N69,N75)</f>
        <v>428</v>
      </c>
      <c r="O8" s="169">
        <f t="shared" si="1"/>
        <v>428</v>
      </c>
      <c r="P8" s="169">
        <f t="shared" si="1"/>
        <v>445.12</v>
      </c>
      <c r="Q8" s="169">
        <f t="shared" si="1"/>
        <v>462.91999999999996</v>
      </c>
      <c r="R8" s="169">
        <f t="shared" si="1"/>
        <v>481.43999999999994</v>
      </c>
      <c r="S8" s="169">
        <f t="shared" si="1"/>
        <v>500.7</v>
      </c>
      <c r="T8" s="169">
        <f t="shared" si="1"/>
        <v>520.73</v>
      </c>
    </row>
    <row r="9" spans="1:22" ht="89.25" hidden="1">
      <c r="A9" s="315"/>
      <c r="B9" s="315"/>
      <c r="C9" s="315"/>
      <c r="D9" s="315"/>
      <c r="E9" s="318"/>
      <c r="F9" s="312"/>
      <c r="G9" s="162" t="s">
        <v>175</v>
      </c>
      <c r="H9" s="168">
        <v>124</v>
      </c>
      <c r="I9" s="171" t="s">
        <v>177</v>
      </c>
      <c r="J9" s="168">
        <v>1</v>
      </c>
      <c r="K9" s="169"/>
      <c r="L9" s="168"/>
      <c r="M9" s="169">
        <f t="shared" ref="M9:T10" si="2">SUM(M15,M40)</f>
        <v>0</v>
      </c>
      <c r="N9" s="169">
        <f t="shared" si="2"/>
        <v>0</v>
      </c>
      <c r="O9" s="169">
        <f t="shared" si="2"/>
        <v>0</v>
      </c>
      <c r="P9" s="169">
        <f t="shared" si="2"/>
        <v>0</v>
      </c>
      <c r="Q9" s="169">
        <f t="shared" si="2"/>
        <v>0</v>
      </c>
      <c r="R9" s="169">
        <f t="shared" si="2"/>
        <v>0</v>
      </c>
      <c r="S9" s="169">
        <f t="shared" si="2"/>
        <v>0</v>
      </c>
      <c r="T9" s="169">
        <f t="shared" si="2"/>
        <v>0</v>
      </c>
    </row>
    <row r="10" spans="1:22" ht="89.25" hidden="1">
      <c r="A10" s="315"/>
      <c r="B10" s="315"/>
      <c r="C10" s="315"/>
      <c r="D10" s="315"/>
      <c r="E10" s="318"/>
      <c r="F10" s="312"/>
      <c r="G10" s="162" t="s">
        <v>174</v>
      </c>
      <c r="H10" s="168">
        <v>127</v>
      </c>
      <c r="I10" s="171" t="s">
        <v>152</v>
      </c>
      <c r="J10" s="168">
        <v>1</v>
      </c>
      <c r="K10" s="169"/>
      <c r="L10" s="168"/>
      <c r="M10" s="169">
        <f t="shared" si="2"/>
        <v>0</v>
      </c>
      <c r="N10" s="169">
        <f t="shared" si="2"/>
        <v>0</v>
      </c>
      <c r="O10" s="169">
        <f t="shared" si="2"/>
        <v>0</v>
      </c>
      <c r="P10" s="169">
        <f t="shared" si="2"/>
        <v>0</v>
      </c>
      <c r="Q10" s="169">
        <f t="shared" si="2"/>
        <v>0</v>
      </c>
      <c r="R10" s="169">
        <f t="shared" si="2"/>
        <v>0</v>
      </c>
      <c r="S10" s="169">
        <f t="shared" si="2"/>
        <v>0</v>
      </c>
      <c r="T10" s="169">
        <f t="shared" si="2"/>
        <v>0</v>
      </c>
    </row>
    <row r="11" spans="1:22" ht="114.75" hidden="1">
      <c r="A11" s="315"/>
      <c r="B11" s="315"/>
      <c r="C11" s="315"/>
      <c r="D11" s="315"/>
      <c r="E11" s="318"/>
      <c r="F11" s="312"/>
      <c r="G11" s="162" t="s">
        <v>176</v>
      </c>
      <c r="H11" s="168"/>
      <c r="I11" s="171"/>
      <c r="J11" s="168"/>
      <c r="K11" s="169"/>
      <c r="L11" s="168"/>
      <c r="M11" s="169">
        <f>M17</f>
        <v>0</v>
      </c>
      <c r="N11" s="169">
        <f t="shared" ref="N11:T11" si="3">N17</f>
        <v>0</v>
      </c>
      <c r="O11" s="169">
        <f t="shared" si="3"/>
        <v>0</v>
      </c>
      <c r="P11" s="169">
        <f t="shared" si="3"/>
        <v>0</v>
      </c>
      <c r="Q11" s="169">
        <f t="shared" si="3"/>
        <v>0</v>
      </c>
      <c r="R11" s="169">
        <f t="shared" si="3"/>
        <v>0</v>
      </c>
      <c r="S11" s="169">
        <f t="shared" si="3"/>
        <v>0</v>
      </c>
      <c r="T11" s="169">
        <f t="shared" si="3"/>
        <v>0</v>
      </c>
    </row>
    <row r="12" spans="1:22" ht="76.5" hidden="1">
      <c r="A12" s="316"/>
      <c r="B12" s="316"/>
      <c r="C12" s="316"/>
      <c r="D12" s="316"/>
      <c r="E12" s="319"/>
      <c r="F12" s="313"/>
      <c r="G12" s="162" t="s">
        <v>172</v>
      </c>
      <c r="H12" s="168">
        <v>121</v>
      </c>
      <c r="I12" s="171" t="s">
        <v>48</v>
      </c>
      <c r="J12" s="168">
        <v>12</v>
      </c>
      <c r="K12" s="169"/>
      <c r="L12" s="168"/>
      <c r="M12" s="169">
        <f>SUM(M18,M42)</f>
        <v>0</v>
      </c>
      <c r="N12" s="169">
        <f t="shared" ref="N12:T12" si="4">SUM(N18,N42)</f>
        <v>0</v>
      </c>
      <c r="O12" s="169">
        <f t="shared" si="4"/>
        <v>0</v>
      </c>
      <c r="P12" s="169">
        <f t="shared" si="4"/>
        <v>0</v>
      </c>
      <c r="Q12" s="169">
        <f t="shared" si="4"/>
        <v>0</v>
      </c>
      <c r="R12" s="169">
        <f t="shared" si="4"/>
        <v>0</v>
      </c>
      <c r="S12" s="169">
        <f t="shared" si="4"/>
        <v>0</v>
      </c>
      <c r="T12" s="169">
        <f t="shared" si="4"/>
        <v>0</v>
      </c>
    </row>
    <row r="13" spans="1:22" ht="13.5">
      <c r="A13" s="287" t="s">
        <v>194</v>
      </c>
      <c r="B13" s="288" t="s">
        <v>195</v>
      </c>
      <c r="C13" s="288" t="str">
        <f>'Приложение 2'!C8</f>
        <v>01</v>
      </c>
      <c r="D13" s="291"/>
      <c r="E13" s="294"/>
      <c r="F13" s="297" t="str">
        <f>'Приложение 2'!E8</f>
        <v>Внедрение энергоменеджмента</v>
      </c>
      <c r="G13" s="137" t="s">
        <v>95</v>
      </c>
      <c r="H13" s="138"/>
      <c r="I13" s="172"/>
      <c r="J13" s="138"/>
      <c r="K13" s="138"/>
      <c r="L13" s="138"/>
      <c r="M13" s="138">
        <f t="shared" ref="M13:T13" si="5">SUM(M14:M18)</f>
        <v>791.5</v>
      </c>
      <c r="N13" s="138">
        <f t="shared" si="5"/>
        <v>308</v>
      </c>
      <c r="O13" s="138">
        <f t="shared" si="5"/>
        <v>308</v>
      </c>
      <c r="P13" s="138">
        <f t="shared" si="5"/>
        <v>320.32</v>
      </c>
      <c r="Q13" s="138">
        <f t="shared" si="5"/>
        <v>333.13</v>
      </c>
      <c r="R13" s="138">
        <f t="shared" si="5"/>
        <v>346.46</v>
      </c>
      <c r="S13" s="138">
        <f t="shared" si="5"/>
        <v>360.32</v>
      </c>
      <c r="T13" s="138">
        <f t="shared" si="5"/>
        <v>374.73</v>
      </c>
    </row>
    <row r="14" spans="1:22" ht="89.25">
      <c r="A14" s="287"/>
      <c r="B14" s="289"/>
      <c r="C14" s="289"/>
      <c r="D14" s="292"/>
      <c r="E14" s="295"/>
      <c r="F14" s="298"/>
      <c r="G14" s="163" t="s">
        <v>165</v>
      </c>
      <c r="H14" s="164">
        <v>121</v>
      </c>
      <c r="I14" s="173" t="s">
        <v>48</v>
      </c>
      <c r="J14" s="164">
        <v>12</v>
      </c>
      <c r="K14" s="165"/>
      <c r="L14" s="164"/>
      <c r="M14" s="166">
        <f>SUMIF($G$19:$G$37,$G14,M$19:M$37)+M29+M32+M34+M30</f>
        <v>791.5</v>
      </c>
      <c r="N14" s="166">
        <f t="shared" ref="N14:T14" si="6">SUMIF($G$19:$G$37,$G14,N$19:N$37)+N29+N32+N34</f>
        <v>308</v>
      </c>
      <c r="O14" s="166">
        <f t="shared" si="6"/>
        <v>308</v>
      </c>
      <c r="P14" s="166">
        <f t="shared" si="6"/>
        <v>320.32</v>
      </c>
      <c r="Q14" s="166">
        <f t="shared" si="6"/>
        <v>333.13</v>
      </c>
      <c r="R14" s="166">
        <f t="shared" si="6"/>
        <v>346.46</v>
      </c>
      <c r="S14" s="166">
        <f t="shared" si="6"/>
        <v>360.32</v>
      </c>
      <c r="T14" s="166">
        <f t="shared" si="6"/>
        <v>374.73</v>
      </c>
      <c r="V14" s="221"/>
    </row>
    <row r="15" spans="1:22" ht="89.25" hidden="1">
      <c r="A15" s="287"/>
      <c r="B15" s="289"/>
      <c r="C15" s="289"/>
      <c r="D15" s="292"/>
      <c r="E15" s="295"/>
      <c r="F15" s="298"/>
      <c r="G15" s="163" t="s">
        <v>175</v>
      </c>
      <c r="H15" s="164">
        <v>124</v>
      </c>
      <c r="I15" s="173" t="s">
        <v>177</v>
      </c>
      <c r="J15" s="164">
        <v>1</v>
      </c>
      <c r="K15" s="164" t="s">
        <v>178</v>
      </c>
      <c r="L15" s="164">
        <v>244</v>
      </c>
      <c r="M15" s="166">
        <f t="shared" ref="M15:T18" si="7">SUMIF($G$19:$G$37,$G15,M$19:M$37)</f>
        <v>0</v>
      </c>
      <c r="N15" s="166">
        <f t="shared" si="7"/>
        <v>0</v>
      </c>
      <c r="O15" s="166">
        <f t="shared" si="7"/>
        <v>0</v>
      </c>
      <c r="P15" s="166">
        <f t="shared" si="7"/>
        <v>0</v>
      </c>
      <c r="Q15" s="166">
        <f t="shared" si="7"/>
        <v>0</v>
      </c>
      <c r="R15" s="166">
        <f t="shared" si="7"/>
        <v>0</v>
      </c>
      <c r="S15" s="166">
        <f t="shared" si="7"/>
        <v>0</v>
      </c>
      <c r="T15" s="166">
        <f t="shared" si="7"/>
        <v>0</v>
      </c>
    </row>
    <row r="16" spans="1:22" ht="89.25" hidden="1">
      <c r="A16" s="287"/>
      <c r="B16" s="289"/>
      <c r="C16" s="289"/>
      <c r="D16" s="292"/>
      <c r="E16" s="295"/>
      <c r="F16" s="298"/>
      <c r="G16" s="163" t="s">
        <v>174</v>
      </c>
      <c r="H16" s="164">
        <v>127</v>
      </c>
      <c r="I16" s="173" t="s">
        <v>152</v>
      </c>
      <c r="J16" s="164">
        <v>1</v>
      </c>
      <c r="K16" s="164" t="s">
        <v>178</v>
      </c>
      <c r="L16" s="164">
        <v>244</v>
      </c>
      <c r="M16" s="166">
        <f t="shared" si="7"/>
        <v>0</v>
      </c>
      <c r="N16" s="166">
        <f t="shared" si="7"/>
        <v>0</v>
      </c>
      <c r="O16" s="166">
        <f t="shared" si="7"/>
        <v>0</v>
      </c>
      <c r="P16" s="166">
        <f t="shared" si="7"/>
        <v>0</v>
      </c>
      <c r="Q16" s="166">
        <f t="shared" si="7"/>
        <v>0</v>
      </c>
      <c r="R16" s="166">
        <f t="shared" si="7"/>
        <v>0</v>
      </c>
      <c r="S16" s="166">
        <f t="shared" si="7"/>
        <v>0</v>
      </c>
      <c r="T16" s="166">
        <f t="shared" si="7"/>
        <v>0</v>
      </c>
    </row>
    <row r="17" spans="1:22" ht="114.75" hidden="1">
      <c r="A17" s="287"/>
      <c r="B17" s="289"/>
      <c r="C17" s="289"/>
      <c r="D17" s="292"/>
      <c r="E17" s="295"/>
      <c r="F17" s="298"/>
      <c r="G17" s="163" t="s">
        <v>176</v>
      </c>
      <c r="H17" s="164"/>
      <c r="I17" s="173"/>
      <c r="J17" s="164"/>
      <c r="K17" s="164"/>
      <c r="L17" s="164"/>
      <c r="M17" s="166">
        <f t="shared" si="7"/>
        <v>0</v>
      </c>
      <c r="N17" s="166">
        <f t="shared" si="7"/>
        <v>0</v>
      </c>
      <c r="O17" s="166">
        <f t="shared" si="7"/>
        <v>0</v>
      </c>
      <c r="P17" s="166">
        <f t="shared" si="7"/>
        <v>0</v>
      </c>
      <c r="Q17" s="166">
        <f t="shared" si="7"/>
        <v>0</v>
      </c>
      <c r="R17" s="166">
        <f t="shared" si="7"/>
        <v>0</v>
      </c>
      <c r="S17" s="166">
        <f t="shared" si="7"/>
        <v>0</v>
      </c>
      <c r="T17" s="166">
        <f t="shared" si="7"/>
        <v>0</v>
      </c>
    </row>
    <row r="18" spans="1:22" ht="76.5" hidden="1">
      <c r="A18" s="287"/>
      <c r="B18" s="290"/>
      <c r="C18" s="290"/>
      <c r="D18" s="293"/>
      <c r="E18" s="296"/>
      <c r="F18" s="299"/>
      <c r="G18" s="163" t="s">
        <v>172</v>
      </c>
      <c r="H18" s="164">
        <v>121</v>
      </c>
      <c r="I18" s="173" t="s">
        <v>48</v>
      </c>
      <c r="J18" s="164">
        <v>12</v>
      </c>
      <c r="K18" s="164"/>
      <c r="L18" s="164"/>
      <c r="M18" s="166">
        <f t="shared" si="7"/>
        <v>0</v>
      </c>
      <c r="N18" s="166">
        <f t="shared" si="7"/>
        <v>0</v>
      </c>
      <c r="O18" s="166">
        <f t="shared" si="7"/>
        <v>0</v>
      </c>
      <c r="P18" s="166">
        <f t="shared" si="7"/>
        <v>0</v>
      </c>
      <c r="Q18" s="166">
        <f t="shared" si="7"/>
        <v>0</v>
      </c>
      <c r="R18" s="166">
        <f t="shared" si="7"/>
        <v>0</v>
      </c>
      <c r="S18" s="166">
        <f t="shared" si="7"/>
        <v>0</v>
      </c>
      <c r="T18" s="166">
        <f t="shared" si="7"/>
        <v>0</v>
      </c>
    </row>
    <row r="19" spans="1:22" ht="89.25" hidden="1">
      <c r="A19" s="167" t="s">
        <v>152</v>
      </c>
      <c r="B19" s="167"/>
      <c r="C19" s="167" t="str">
        <f>'Приложение 2'!C9</f>
        <v>01</v>
      </c>
      <c r="D19" s="177">
        <f>'Приложение 2'!D9</f>
        <v>1</v>
      </c>
      <c r="E19" s="178"/>
      <c r="F19" s="136" t="str">
        <f>'Приложение 2'!E9</f>
        <v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v>
      </c>
      <c r="G19" s="128" t="s">
        <v>165</v>
      </c>
      <c r="H19" s="91"/>
      <c r="I19" s="160"/>
      <c r="J19" s="91"/>
      <c r="K19" s="84"/>
      <c r="L19" s="91"/>
      <c r="M19" s="85"/>
      <c r="N19" s="85"/>
      <c r="O19" s="85"/>
      <c r="P19" s="85"/>
      <c r="Q19" s="85"/>
      <c r="R19" s="85"/>
      <c r="S19" s="85"/>
      <c r="T19" s="85"/>
      <c r="V19" s="222"/>
    </row>
    <row r="20" spans="1:22" ht="89.25" hidden="1">
      <c r="A20" s="265" t="s">
        <v>152</v>
      </c>
      <c r="B20" s="265"/>
      <c r="C20" s="265" t="str">
        <f>'Приложение 2'!C10</f>
        <v>01</v>
      </c>
      <c r="D20" s="268">
        <f>'Приложение 2'!D10</f>
        <v>2</v>
      </c>
      <c r="E20" s="269"/>
      <c r="F20" s="272" t="str">
        <f>'Приложение 2'!E10</f>
        <v>Проведение мониторинга энергоэффективности организаций, финансируемых из бюджета муниципального образования</v>
      </c>
      <c r="G20" s="153" t="s">
        <v>165</v>
      </c>
      <c r="H20" s="91">
        <v>121</v>
      </c>
      <c r="I20" s="160" t="s">
        <v>48</v>
      </c>
      <c r="J20" s="91">
        <v>12</v>
      </c>
      <c r="K20" s="84" t="s">
        <v>173</v>
      </c>
      <c r="L20" s="91">
        <v>244</v>
      </c>
      <c r="M20" s="85"/>
      <c r="N20" s="85"/>
      <c r="O20" s="85"/>
      <c r="P20" s="85"/>
      <c r="Q20" s="85"/>
      <c r="R20" s="85"/>
      <c r="S20" s="85"/>
      <c r="T20" s="85"/>
      <c r="V20" s="222"/>
    </row>
    <row r="21" spans="1:22" ht="89.25" hidden="1">
      <c r="A21" s="280"/>
      <c r="B21" s="280"/>
      <c r="C21" s="280"/>
      <c r="D21" s="282"/>
      <c r="E21" s="284"/>
      <c r="F21" s="279"/>
      <c r="G21" s="65" t="s">
        <v>175</v>
      </c>
      <c r="H21" s="91">
        <v>124</v>
      </c>
      <c r="I21" s="160" t="s">
        <v>177</v>
      </c>
      <c r="J21" s="91">
        <v>1</v>
      </c>
      <c r="K21" s="91" t="s">
        <v>178</v>
      </c>
      <c r="L21" s="91">
        <v>244</v>
      </c>
      <c r="M21" s="85"/>
      <c r="N21" s="85"/>
      <c r="O21" s="85"/>
      <c r="P21" s="85"/>
      <c r="Q21" s="85"/>
      <c r="R21" s="85"/>
      <c r="S21" s="85"/>
      <c r="T21" s="85"/>
    </row>
    <row r="22" spans="1:22" ht="89.25" hidden="1">
      <c r="A22" s="280"/>
      <c r="B22" s="280"/>
      <c r="C22" s="280"/>
      <c r="D22" s="282"/>
      <c r="E22" s="284"/>
      <c r="F22" s="279"/>
      <c r="G22" s="153" t="s">
        <v>174</v>
      </c>
      <c r="H22" s="91">
        <v>127</v>
      </c>
      <c r="I22" s="160" t="s">
        <v>152</v>
      </c>
      <c r="J22" s="91">
        <v>1</v>
      </c>
      <c r="K22" s="91" t="s">
        <v>178</v>
      </c>
      <c r="L22" s="91">
        <v>244</v>
      </c>
      <c r="M22" s="85"/>
      <c r="N22" s="85"/>
      <c r="O22" s="85"/>
      <c r="P22" s="85"/>
      <c r="Q22" s="85"/>
      <c r="R22" s="85"/>
      <c r="S22" s="85"/>
      <c r="T22" s="85"/>
    </row>
    <row r="23" spans="1:22" ht="76.5" hidden="1">
      <c r="A23" s="281"/>
      <c r="B23" s="281"/>
      <c r="C23" s="281"/>
      <c r="D23" s="283"/>
      <c r="E23" s="285"/>
      <c r="F23" s="286"/>
      <c r="G23" s="153" t="s">
        <v>172</v>
      </c>
      <c r="H23" s="91">
        <v>121</v>
      </c>
      <c r="I23" s="160" t="s">
        <v>48</v>
      </c>
      <c r="J23" s="91">
        <v>12</v>
      </c>
      <c r="K23" s="84" t="s">
        <v>173</v>
      </c>
      <c r="L23" s="91">
        <v>244</v>
      </c>
      <c r="M23" s="85"/>
      <c r="N23" s="85"/>
      <c r="O23" s="85"/>
      <c r="P23" s="85"/>
      <c r="Q23" s="85"/>
      <c r="R23" s="85"/>
      <c r="S23" s="85"/>
      <c r="T23" s="85"/>
    </row>
    <row r="24" spans="1:22" ht="89.25" hidden="1">
      <c r="A24" s="265" t="s">
        <v>152</v>
      </c>
      <c r="B24" s="265"/>
      <c r="C24" s="265" t="str">
        <f>'Приложение 2'!C11</f>
        <v>01</v>
      </c>
      <c r="D24" s="268">
        <f>'Приложение 2'!D11</f>
        <v>3</v>
      </c>
      <c r="E24" s="269"/>
      <c r="F24" s="272" t="str">
        <f>'Приложение 2'!E11</f>
        <v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v>
      </c>
      <c r="G24" s="153" t="s">
        <v>165</v>
      </c>
      <c r="H24" s="91">
        <v>121</v>
      </c>
      <c r="I24" s="160" t="s">
        <v>48</v>
      </c>
      <c r="J24" s="91">
        <v>12</v>
      </c>
      <c r="K24" s="84" t="s">
        <v>173</v>
      </c>
      <c r="L24" s="91">
        <v>244</v>
      </c>
      <c r="M24" s="85"/>
      <c r="N24" s="85"/>
      <c r="O24" s="85"/>
      <c r="P24" s="85"/>
      <c r="Q24" s="85"/>
      <c r="R24" s="85"/>
      <c r="S24" s="85"/>
      <c r="T24" s="85"/>
      <c r="V24" s="222"/>
    </row>
    <row r="25" spans="1:22" ht="89.25" hidden="1">
      <c r="A25" s="280"/>
      <c r="B25" s="280"/>
      <c r="C25" s="280"/>
      <c r="D25" s="282"/>
      <c r="E25" s="284"/>
      <c r="F25" s="279"/>
      <c r="G25" s="153" t="s">
        <v>175</v>
      </c>
      <c r="H25" s="91">
        <v>124</v>
      </c>
      <c r="I25" s="160" t="s">
        <v>177</v>
      </c>
      <c r="J25" s="91">
        <v>1</v>
      </c>
      <c r="K25" s="91" t="s">
        <v>178</v>
      </c>
      <c r="L25" s="91">
        <v>244</v>
      </c>
      <c r="M25" s="85"/>
      <c r="N25" s="85"/>
      <c r="O25" s="85"/>
      <c r="P25" s="85"/>
      <c r="Q25" s="85"/>
      <c r="R25" s="85"/>
      <c r="S25" s="85"/>
      <c r="T25" s="85"/>
    </row>
    <row r="26" spans="1:22" ht="89.25" hidden="1">
      <c r="A26" s="280"/>
      <c r="B26" s="280"/>
      <c r="C26" s="280"/>
      <c r="D26" s="282"/>
      <c r="E26" s="284"/>
      <c r="F26" s="279"/>
      <c r="G26" s="153" t="s">
        <v>174</v>
      </c>
      <c r="H26" s="91">
        <v>127</v>
      </c>
      <c r="I26" s="160" t="s">
        <v>152</v>
      </c>
      <c r="J26" s="91">
        <v>1</v>
      </c>
      <c r="K26" s="91" t="s">
        <v>178</v>
      </c>
      <c r="L26" s="91">
        <v>244</v>
      </c>
      <c r="M26" s="85"/>
      <c r="N26" s="85"/>
      <c r="O26" s="85"/>
      <c r="P26" s="85"/>
      <c r="Q26" s="85"/>
      <c r="R26" s="85"/>
      <c r="S26" s="85"/>
      <c r="T26" s="85"/>
    </row>
    <row r="27" spans="1:22" ht="76.5" hidden="1">
      <c r="A27" s="281"/>
      <c r="B27" s="281"/>
      <c r="C27" s="281"/>
      <c r="D27" s="283"/>
      <c r="E27" s="285"/>
      <c r="F27" s="286"/>
      <c r="G27" s="153" t="s">
        <v>172</v>
      </c>
      <c r="H27" s="91">
        <v>121</v>
      </c>
      <c r="I27" s="160" t="s">
        <v>48</v>
      </c>
      <c r="J27" s="91">
        <v>12</v>
      </c>
      <c r="K27" s="84" t="s">
        <v>173</v>
      </c>
      <c r="L27" s="91">
        <v>244</v>
      </c>
      <c r="M27" s="85"/>
      <c r="N27" s="85"/>
      <c r="O27" s="85"/>
      <c r="P27" s="85"/>
      <c r="Q27" s="85"/>
      <c r="R27" s="85"/>
      <c r="S27" s="85"/>
      <c r="T27" s="85"/>
    </row>
    <row r="28" spans="1:22" ht="45.75" customHeight="1">
      <c r="A28" s="265" t="s">
        <v>194</v>
      </c>
      <c r="B28" s="265" t="s">
        <v>195</v>
      </c>
      <c r="C28" s="265" t="str">
        <f>'Приложение 2'!C12</f>
        <v>01</v>
      </c>
      <c r="D28" s="268">
        <f>'Приложение 2'!D12</f>
        <v>4</v>
      </c>
      <c r="E28" s="269"/>
      <c r="F28" s="272" t="str">
        <f>'Приложение 2'!E12</f>
        <v>Разработка и (или) ежегодная актуализация схемы теплоснабжения в муниципальном образовании в Удмуртской Республике</v>
      </c>
      <c r="G28" s="275" t="s">
        <v>165</v>
      </c>
      <c r="H28" s="91">
        <v>121</v>
      </c>
      <c r="I28" s="160" t="s">
        <v>48</v>
      </c>
      <c r="J28" s="91">
        <v>12</v>
      </c>
      <c r="K28" s="84" t="s">
        <v>192</v>
      </c>
      <c r="L28" s="91">
        <v>244</v>
      </c>
      <c r="M28" s="109"/>
      <c r="N28" s="109"/>
      <c r="O28" s="109"/>
      <c r="P28" s="109">
        <f>ROUND(O31*1.04,2)</f>
        <v>24.96</v>
      </c>
      <c r="Q28" s="109"/>
      <c r="R28" s="109">
        <f>ROUND(Q31*1.04,2)</f>
        <v>27</v>
      </c>
      <c r="S28" s="109"/>
      <c r="T28" s="109">
        <f>ROUND(S31*1.04,2)</f>
        <v>29.2</v>
      </c>
      <c r="V28" s="222"/>
    </row>
    <row r="29" spans="1:22" ht="45.75" customHeight="1">
      <c r="A29" s="280"/>
      <c r="B29" s="280"/>
      <c r="C29" s="280"/>
      <c r="D29" s="282"/>
      <c r="E29" s="284"/>
      <c r="F29" s="279"/>
      <c r="G29" s="320"/>
      <c r="H29" s="91">
        <v>121</v>
      </c>
      <c r="I29" s="160" t="s">
        <v>48</v>
      </c>
      <c r="J29" s="91">
        <v>12</v>
      </c>
      <c r="K29" s="160" t="s">
        <v>193</v>
      </c>
      <c r="L29" s="91">
        <v>244</v>
      </c>
      <c r="M29" s="109">
        <v>9.9</v>
      </c>
      <c r="N29" s="109"/>
      <c r="O29" s="109"/>
      <c r="P29" s="109">
        <f>ROUND(O32*1.04,2)</f>
        <v>293.27999999999997</v>
      </c>
      <c r="Q29" s="109"/>
      <c r="R29" s="109">
        <f>ROUND(Q32*1.04,2)</f>
        <v>317.20999999999998</v>
      </c>
      <c r="S29" s="109"/>
      <c r="T29" s="109">
        <f>ROUND(S32*1.04,2)</f>
        <v>343.1</v>
      </c>
    </row>
    <row r="30" spans="1:22" ht="45.75" customHeight="1">
      <c r="A30" s="267"/>
      <c r="B30" s="267"/>
      <c r="C30" s="267"/>
      <c r="D30" s="267"/>
      <c r="E30" s="271"/>
      <c r="F30" s="274"/>
      <c r="G30" s="277"/>
      <c r="H30" s="91">
        <v>121</v>
      </c>
      <c r="I30" s="160" t="s">
        <v>48</v>
      </c>
      <c r="J30" s="91">
        <v>12</v>
      </c>
      <c r="K30" s="160" t="s">
        <v>196</v>
      </c>
      <c r="L30" s="91">
        <v>244</v>
      </c>
      <c r="M30" s="109">
        <v>483.5</v>
      </c>
      <c r="N30" s="109"/>
      <c r="O30" s="109"/>
      <c r="P30" s="109">
        <v>0</v>
      </c>
      <c r="Q30" s="109"/>
      <c r="R30" s="109">
        <v>0</v>
      </c>
      <c r="S30" s="109"/>
      <c r="T30" s="109">
        <v>0</v>
      </c>
    </row>
    <row r="31" spans="1:22" ht="45.75" customHeight="1">
      <c r="A31" s="265" t="s">
        <v>194</v>
      </c>
      <c r="B31" s="265" t="s">
        <v>195</v>
      </c>
      <c r="C31" s="265" t="str">
        <f>'Приложение 2'!C13</f>
        <v>01</v>
      </c>
      <c r="D31" s="268">
        <f>'Приложение 2'!D13</f>
        <v>5</v>
      </c>
      <c r="E31" s="269"/>
      <c r="F31" s="272" t="str">
        <f>'Приложение 2'!E13</f>
        <v>Разработка и (или) актуализация схемы водоснабжения и водоотведения в муниципальном образовании в Удмуртской Республике</v>
      </c>
      <c r="G31" s="275" t="s">
        <v>165</v>
      </c>
      <c r="H31" s="91">
        <v>121</v>
      </c>
      <c r="I31" s="160" t="s">
        <v>48</v>
      </c>
      <c r="J31" s="91">
        <v>12</v>
      </c>
      <c r="K31" s="84" t="s">
        <v>192</v>
      </c>
      <c r="L31" s="91">
        <v>244</v>
      </c>
      <c r="M31" s="109">
        <v>24</v>
      </c>
      <c r="N31" s="109">
        <v>24</v>
      </c>
      <c r="O31" s="109">
        <v>24</v>
      </c>
      <c r="P31" s="109"/>
      <c r="Q31" s="109">
        <f>ROUND(P28*1.04,2)</f>
        <v>25.96</v>
      </c>
      <c r="R31" s="109"/>
      <c r="S31" s="109">
        <f>ROUND(R28*1.04,2)</f>
        <v>28.08</v>
      </c>
      <c r="T31" s="109"/>
      <c r="V31" s="222"/>
    </row>
    <row r="32" spans="1:22" ht="45.75" customHeight="1">
      <c r="A32" s="280"/>
      <c r="B32" s="280"/>
      <c r="C32" s="280"/>
      <c r="D32" s="282"/>
      <c r="E32" s="284"/>
      <c r="F32" s="279"/>
      <c r="G32" s="278"/>
      <c r="H32" s="91">
        <v>121</v>
      </c>
      <c r="I32" s="160" t="s">
        <v>48</v>
      </c>
      <c r="J32" s="91">
        <v>12</v>
      </c>
      <c r="K32" s="160" t="s">
        <v>193</v>
      </c>
      <c r="L32" s="91">
        <v>244</v>
      </c>
      <c r="M32" s="109">
        <v>272.10000000000002</v>
      </c>
      <c r="N32" s="109">
        <v>282</v>
      </c>
      <c r="O32" s="109">
        <v>282</v>
      </c>
      <c r="P32" s="109"/>
      <c r="Q32" s="109">
        <f>ROUND(P29*1.04,2)</f>
        <v>305.01</v>
      </c>
      <c r="R32" s="109"/>
      <c r="S32" s="109">
        <f>ROUND(R29*1.04,2)</f>
        <v>329.9</v>
      </c>
      <c r="T32" s="109"/>
    </row>
    <row r="33" spans="1:22" ht="117.75" customHeight="1">
      <c r="A33" s="265" t="s">
        <v>194</v>
      </c>
      <c r="B33" s="265" t="s">
        <v>195</v>
      </c>
      <c r="C33" s="265" t="str">
        <f>'Приложение 2'!C14</f>
        <v>01</v>
      </c>
      <c r="D33" s="268">
        <f>'Приложение 2'!D14</f>
        <v>6</v>
      </c>
      <c r="E33" s="269"/>
      <c r="F33" s="272" t="str">
        <f>'Приложение 2'!E14</f>
        <v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v>
      </c>
      <c r="G33" s="275" t="s">
        <v>165</v>
      </c>
      <c r="H33" s="91">
        <v>121</v>
      </c>
      <c r="I33" s="160" t="s">
        <v>48</v>
      </c>
      <c r="J33" s="91">
        <v>12</v>
      </c>
      <c r="K33" s="84" t="s">
        <v>192</v>
      </c>
      <c r="L33" s="91">
        <v>244</v>
      </c>
      <c r="M33" s="161">
        <v>2</v>
      </c>
      <c r="N33" s="161">
        <v>2</v>
      </c>
      <c r="O33" s="109">
        <v>2</v>
      </c>
      <c r="P33" s="109">
        <f>ROUND(O33*1.04,2)</f>
        <v>2.08</v>
      </c>
      <c r="Q33" s="109">
        <f t="shared" ref="Q33:T33" si="8">ROUND(P33*1.04,2)</f>
        <v>2.16</v>
      </c>
      <c r="R33" s="109">
        <f t="shared" si="8"/>
        <v>2.25</v>
      </c>
      <c r="S33" s="109">
        <f t="shared" si="8"/>
        <v>2.34</v>
      </c>
      <c r="T33" s="109">
        <f t="shared" si="8"/>
        <v>2.4300000000000002</v>
      </c>
      <c r="V33" s="222"/>
    </row>
    <row r="34" spans="1:22" ht="117.75" customHeight="1">
      <c r="A34" s="280"/>
      <c r="B34" s="280"/>
      <c r="C34" s="280"/>
      <c r="D34" s="282"/>
      <c r="E34" s="284"/>
      <c r="F34" s="279"/>
      <c r="G34" s="278"/>
      <c r="H34" s="91">
        <v>121</v>
      </c>
      <c r="I34" s="160" t="s">
        <v>48</v>
      </c>
      <c r="J34" s="91">
        <v>12</v>
      </c>
      <c r="K34" s="160" t="s">
        <v>193</v>
      </c>
      <c r="L34" s="91">
        <v>244</v>
      </c>
      <c r="M34" s="161"/>
      <c r="N34" s="161"/>
      <c r="O34" s="109"/>
      <c r="P34" s="109"/>
      <c r="Q34" s="109"/>
      <c r="R34" s="109"/>
      <c r="S34" s="109"/>
      <c r="T34" s="109"/>
      <c r="V34" s="222"/>
    </row>
    <row r="35" spans="1:22" ht="129.75" hidden="1" customHeight="1">
      <c r="A35" s="281"/>
      <c r="B35" s="281"/>
      <c r="C35" s="281"/>
      <c r="D35" s="283"/>
      <c r="E35" s="285"/>
      <c r="F35" s="286"/>
      <c r="G35" s="151" t="s">
        <v>176</v>
      </c>
      <c r="H35" s="91"/>
      <c r="I35" s="160"/>
      <c r="J35" s="91"/>
      <c r="K35" s="84"/>
      <c r="L35" s="91"/>
      <c r="M35" s="161"/>
      <c r="N35" s="161"/>
      <c r="O35" s="161"/>
      <c r="P35" s="161"/>
      <c r="Q35" s="161"/>
      <c r="R35" s="161"/>
      <c r="S35" s="161"/>
      <c r="T35" s="161"/>
    </row>
    <row r="36" spans="1:22" ht="76.5" hidden="1" customHeight="1">
      <c r="A36" s="107" t="s">
        <v>152</v>
      </c>
      <c r="B36" s="107"/>
      <c r="C36" s="107" t="str">
        <f>'Приложение 2'!C15</f>
        <v>01</v>
      </c>
      <c r="D36" s="179">
        <f>'Приложение 2'!D15</f>
        <v>7</v>
      </c>
      <c r="E36" s="180"/>
      <c r="F36" s="129" t="str">
        <f>'Приложение 2'!E15</f>
        <v>Оперативное управление программой 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v>
      </c>
      <c r="G36" s="151" t="s">
        <v>165</v>
      </c>
      <c r="H36" s="91"/>
      <c r="I36" s="160"/>
      <c r="J36" s="91"/>
      <c r="K36" s="84"/>
      <c r="L36" s="91"/>
      <c r="M36" s="85"/>
      <c r="N36" s="85"/>
      <c r="O36" s="85"/>
      <c r="P36" s="85"/>
      <c r="Q36" s="85"/>
      <c r="R36" s="85"/>
      <c r="S36" s="85"/>
      <c r="T36" s="85"/>
      <c r="V36" s="222"/>
    </row>
    <row r="37" spans="1:22" ht="127.5" hidden="1">
      <c r="A37" s="107" t="s">
        <v>152</v>
      </c>
      <c r="B37" s="107"/>
      <c r="C37" s="107" t="str">
        <f>'Приложение 2'!C16</f>
        <v>01</v>
      </c>
      <c r="D37" s="179">
        <f>'Приложение 2'!D16</f>
        <v>8</v>
      </c>
      <c r="E37" s="180"/>
      <c r="F37" s="129" t="str">
        <f>'Приложение 2'!E16</f>
        <v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v>
      </c>
      <c r="G37" s="151" t="s">
        <v>165</v>
      </c>
      <c r="H37" s="91"/>
      <c r="I37" s="160"/>
      <c r="J37" s="91"/>
      <c r="K37" s="91"/>
      <c r="L37" s="91"/>
      <c r="M37" s="85"/>
      <c r="N37" s="85"/>
      <c r="O37" s="85"/>
      <c r="P37" s="85"/>
      <c r="Q37" s="85"/>
      <c r="R37" s="85"/>
      <c r="S37" s="85"/>
      <c r="T37" s="85"/>
      <c r="V37" s="222"/>
    </row>
    <row r="38" spans="1:22" ht="13.5" hidden="1">
      <c r="A38" s="287" t="s">
        <v>152</v>
      </c>
      <c r="B38" s="288"/>
      <c r="C38" s="288" t="str">
        <f>'Приложение 2'!C17</f>
        <v>02</v>
      </c>
      <c r="D38" s="291"/>
      <c r="E38" s="294"/>
      <c r="F38" s="297" t="str">
        <f>'Приложение 2'!E17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G38" s="137" t="s">
        <v>95</v>
      </c>
      <c r="H38" s="138"/>
      <c r="I38" s="172"/>
      <c r="J38" s="138"/>
      <c r="K38" s="138"/>
      <c r="L38" s="138"/>
      <c r="M38" s="138">
        <f>SUM(M39:M42)</f>
        <v>0</v>
      </c>
      <c r="N38" s="138">
        <f t="shared" ref="N38:T38" si="9">SUM(N39:N42)</f>
        <v>0</v>
      </c>
      <c r="O38" s="138">
        <f t="shared" si="9"/>
        <v>0</v>
      </c>
      <c r="P38" s="138">
        <f t="shared" si="9"/>
        <v>0</v>
      </c>
      <c r="Q38" s="138">
        <f t="shared" si="9"/>
        <v>0</v>
      </c>
      <c r="R38" s="138">
        <f t="shared" si="9"/>
        <v>0</v>
      </c>
      <c r="S38" s="138">
        <f t="shared" si="9"/>
        <v>0</v>
      </c>
      <c r="T38" s="138">
        <f t="shared" si="9"/>
        <v>0</v>
      </c>
    </row>
    <row r="39" spans="1:22" ht="89.25" hidden="1">
      <c r="A39" s="287"/>
      <c r="B39" s="289"/>
      <c r="C39" s="289"/>
      <c r="D39" s="292"/>
      <c r="E39" s="295"/>
      <c r="F39" s="298"/>
      <c r="G39" s="163" t="s">
        <v>165</v>
      </c>
      <c r="H39" s="164">
        <v>121</v>
      </c>
      <c r="I39" s="173" t="s">
        <v>48</v>
      </c>
      <c r="J39" s="164">
        <v>12</v>
      </c>
      <c r="K39" s="165" t="s">
        <v>173</v>
      </c>
      <c r="L39" s="164">
        <v>244</v>
      </c>
      <c r="M39" s="166">
        <f>SUMIF($G$43:$G$62,$G39,M$43:M$62)</f>
        <v>0</v>
      </c>
      <c r="N39" s="166">
        <f t="shared" ref="N39:T39" si="10">SUMIF($G$43:$G$62,$G39,N$43:N$62)</f>
        <v>0</v>
      </c>
      <c r="O39" s="166">
        <f t="shared" si="10"/>
        <v>0</v>
      </c>
      <c r="P39" s="166">
        <f t="shared" si="10"/>
        <v>0</v>
      </c>
      <c r="Q39" s="166">
        <f t="shared" si="10"/>
        <v>0</v>
      </c>
      <c r="R39" s="166">
        <f t="shared" si="10"/>
        <v>0</v>
      </c>
      <c r="S39" s="166">
        <f t="shared" si="10"/>
        <v>0</v>
      </c>
      <c r="T39" s="166">
        <f t="shared" si="10"/>
        <v>0</v>
      </c>
      <c r="V39" s="221"/>
    </row>
    <row r="40" spans="1:22" ht="89.25" hidden="1">
      <c r="A40" s="287"/>
      <c r="B40" s="289"/>
      <c r="C40" s="289"/>
      <c r="D40" s="292"/>
      <c r="E40" s="295"/>
      <c r="F40" s="298"/>
      <c r="G40" s="163" t="s">
        <v>175</v>
      </c>
      <c r="H40" s="164">
        <v>124</v>
      </c>
      <c r="I40" s="173" t="s">
        <v>177</v>
      </c>
      <c r="J40" s="164">
        <v>1</v>
      </c>
      <c r="K40" s="164" t="s">
        <v>178</v>
      </c>
      <c r="L40" s="164">
        <v>244</v>
      </c>
      <c r="M40" s="166">
        <f t="shared" ref="M40:T42" si="11">SUMIF($G$43:$G$62,$G40,M$43:M$62)</f>
        <v>0</v>
      </c>
      <c r="N40" s="166">
        <f t="shared" si="11"/>
        <v>0</v>
      </c>
      <c r="O40" s="166">
        <f t="shared" si="11"/>
        <v>0</v>
      </c>
      <c r="P40" s="166">
        <f t="shared" si="11"/>
        <v>0</v>
      </c>
      <c r="Q40" s="166">
        <f t="shared" si="11"/>
        <v>0</v>
      </c>
      <c r="R40" s="166">
        <f t="shared" si="11"/>
        <v>0</v>
      </c>
      <c r="S40" s="166">
        <f t="shared" si="11"/>
        <v>0</v>
      </c>
      <c r="T40" s="166">
        <f t="shared" si="11"/>
        <v>0</v>
      </c>
    </row>
    <row r="41" spans="1:22" ht="89.25" hidden="1">
      <c r="A41" s="287"/>
      <c r="B41" s="289"/>
      <c r="C41" s="289"/>
      <c r="D41" s="292"/>
      <c r="E41" s="295"/>
      <c r="F41" s="298"/>
      <c r="G41" s="163" t="s">
        <v>174</v>
      </c>
      <c r="H41" s="164">
        <v>127</v>
      </c>
      <c r="I41" s="173" t="s">
        <v>152</v>
      </c>
      <c r="J41" s="164">
        <v>1</v>
      </c>
      <c r="K41" s="164" t="s">
        <v>178</v>
      </c>
      <c r="L41" s="164">
        <v>244</v>
      </c>
      <c r="M41" s="166">
        <f t="shared" si="11"/>
        <v>0</v>
      </c>
      <c r="N41" s="166">
        <f t="shared" si="11"/>
        <v>0</v>
      </c>
      <c r="O41" s="166">
        <f t="shared" si="11"/>
        <v>0</v>
      </c>
      <c r="P41" s="166">
        <f t="shared" si="11"/>
        <v>0</v>
      </c>
      <c r="Q41" s="166">
        <f t="shared" si="11"/>
        <v>0</v>
      </c>
      <c r="R41" s="166">
        <f t="shared" si="11"/>
        <v>0</v>
      </c>
      <c r="S41" s="166">
        <f t="shared" si="11"/>
        <v>0</v>
      </c>
      <c r="T41" s="166">
        <f t="shared" si="11"/>
        <v>0</v>
      </c>
    </row>
    <row r="42" spans="1:22" ht="76.5" hidden="1">
      <c r="A42" s="287"/>
      <c r="B42" s="290"/>
      <c r="C42" s="290"/>
      <c r="D42" s="293"/>
      <c r="E42" s="296"/>
      <c r="F42" s="299"/>
      <c r="G42" s="163" t="s">
        <v>172</v>
      </c>
      <c r="H42" s="164">
        <v>121</v>
      </c>
      <c r="I42" s="173" t="s">
        <v>48</v>
      </c>
      <c r="J42" s="164">
        <v>12</v>
      </c>
      <c r="K42" s="165" t="s">
        <v>173</v>
      </c>
      <c r="L42" s="164">
        <v>244</v>
      </c>
      <c r="M42" s="166">
        <f>SUMIF($G$43:$G$62,$G42,M$43:M$62)</f>
        <v>0</v>
      </c>
      <c r="N42" s="166">
        <f t="shared" si="11"/>
        <v>0</v>
      </c>
      <c r="O42" s="166">
        <f t="shared" si="11"/>
        <v>0</v>
      </c>
      <c r="P42" s="166">
        <f t="shared" si="11"/>
        <v>0</v>
      </c>
      <c r="Q42" s="166">
        <f t="shared" si="11"/>
        <v>0</v>
      </c>
      <c r="R42" s="166">
        <f t="shared" si="11"/>
        <v>0</v>
      </c>
      <c r="S42" s="166">
        <f t="shared" si="11"/>
        <v>0</v>
      </c>
      <c r="T42" s="166">
        <f>SUMIF($G$43:$G$62,$G42,T$43:T$62)</f>
        <v>0</v>
      </c>
    </row>
    <row r="43" spans="1:22" ht="89.25" hidden="1">
      <c r="A43" s="265" t="s">
        <v>152</v>
      </c>
      <c r="B43" s="265"/>
      <c r="C43" s="265" t="str">
        <f>'Приложение 2'!C18</f>
        <v>02</v>
      </c>
      <c r="D43" s="268">
        <f>'Приложение 2'!D18</f>
        <v>1</v>
      </c>
      <c r="E43" s="269"/>
      <c r="F43" s="272" t="str">
        <f>'Приложение 2'!E18</f>
        <v>Установка, замена и поверка приборов учета потребляемых энергетических ресурсов</v>
      </c>
      <c r="G43" s="65" t="s">
        <v>165</v>
      </c>
      <c r="H43" s="91">
        <v>121</v>
      </c>
      <c r="I43" s="160" t="s">
        <v>48</v>
      </c>
      <c r="J43" s="91">
        <v>12</v>
      </c>
      <c r="K43" s="84" t="s">
        <v>173</v>
      </c>
      <c r="L43" s="91">
        <v>244</v>
      </c>
      <c r="M43" s="85"/>
      <c r="N43" s="85"/>
      <c r="O43" s="85"/>
      <c r="P43" s="85"/>
      <c r="Q43" s="85"/>
      <c r="R43" s="85"/>
      <c r="S43" s="85"/>
      <c r="T43" s="85"/>
      <c r="V43" s="225"/>
    </row>
    <row r="44" spans="1:22" ht="89.25" hidden="1">
      <c r="A44" s="280"/>
      <c r="B44" s="280"/>
      <c r="C44" s="280"/>
      <c r="D44" s="282"/>
      <c r="E44" s="284"/>
      <c r="F44" s="279"/>
      <c r="G44" s="153" t="s">
        <v>175</v>
      </c>
      <c r="H44" s="91">
        <v>124</v>
      </c>
      <c r="I44" s="160" t="s">
        <v>177</v>
      </c>
      <c r="J44" s="91">
        <v>1</v>
      </c>
      <c r="K44" s="91" t="s">
        <v>178</v>
      </c>
      <c r="L44" s="145">
        <v>244</v>
      </c>
      <c r="M44" s="85"/>
      <c r="N44" s="85"/>
      <c r="O44" s="85"/>
      <c r="P44" s="85"/>
      <c r="Q44" s="85"/>
      <c r="R44" s="85"/>
      <c r="S44" s="85"/>
      <c r="T44" s="85"/>
    </row>
    <row r="45" spans="1:22" ht="89.25" hidden="1">
      <c r="A45" s="280"/>
      <c r="B45" s="280"/>
      <c r="C45" s="280"/>
      <c r="D45" s="282"/>
      <c r="E45" s="284"/>
      <c r="F45" s="279"/>
      <c r="G45" s="153" t="s">
        <v>174</v>
      </c>
      <c r="H45" s="91">
        <v>127</v>
      </c>
      <c r="I45" s="160" t="s">
        <v>152</v>
      </c>
      <c r="J45" s="91">
        <v>1</v>
      </c>
      <c r="K45" s="91" t="s">
        <v>178</v>
      </c>
      <c r="L45" s="145">
        <v>244</v>
      </c>
      <c r="M45" s="85"/>
      <c r="N45" s="85"/>
      <c r="O45" s="85"/>
      <c r="P45" s="85"/>
      <c r="Q45" s="85"/>
      <c r="R45" s="85"/>
      <c r="S45" s="85"/>
      <c r="T45" s="85"/>
    </row>
    <row r="46" spans="1:22" ht="76.5" hidden="1">
      <c r="A46" s="281"/>
      <c r="B46" s="281"/>
      <c r="C46" s="281"/>
      <c r="D46" s="283"/>
      <c r="E46" s="285"/>
      <c r="F46" s="286"/>
      <c r="G46" s="153" t="s">
        <v>172</v>
      </c>
      <c r="H46" s="91">
        <v>127</v>
      </c>
      <c r="I46" s="160" t="s">
        <v>152</v>
      </c>
      <c r="J46" s="91">
        <v>1</v>
      </c>
      <c r="K46" s="91" t="s">
        <v>178</v>
      </c>
      <c r="L46" s="145">
        <v>244</v>
      </c>
      <c r="M46" s="85"/>
      <c r="N46" s="85"/>
      <c r="O46" s="85"/>
      <c r="P46" s="85"/>
      <c r="Q46" s="85"/>
      <c r="R46" s="85"/>
      <c r="S46" s="85"/>
      <c r="T46" s="85"/>
    </row>
    <row r="47" spans="1:22" ht="89.25" hidden="1">
      <c r="A47" s="265" t="s">
        <v>152</v>
      </c>
      <c r="B47" s="265"/>
      <c r="C47" s="265" t="str">
        <f>'Приложение 2'!C19</f>
        <v>02</v>
      </c>
      <c r="D47" s="268">
        <f>'Приложение 2'!D19</f>
        <v>2</v>
      </c>
      <c r="E47" s="269"/>
      <c r="F47" s="272" t="str">
        <f>'Приложение 2'!E19</f>
        <v>Замена светильников внутреннего и уличного освещения на энергоэффективные</v>
      </c>
      <c r="G47" s="153" t="s">
        <v>165</v>
      </c>
      <c r="H47" s="91">
        <v>121</v>
      </c>
      <c r="I47" s="160" t="s">
        <v>48</v>
      </c>
      <c r="J47" s="91">
        <v>12</v>
      </c>
      <c r="K47" s="84" t="s">
        <v>173</v>
      </c>
      <c r="L47" s="91">
        <v>244</v>
      </c>
      <c r="M47" s="85"/>
      <c r="N47" s="85"/>
      <c r="O47" s="85"/>
      <c r="P47" s="85"/>
      <c r="Q47" s="85"/>
      <c r="R47" s="85"/>
      <c r="S47" s="85"/>
      <c r="T47" s="85"/>
      <c r="V47" s="225"/>
    </row>
    <row r="48" spans="1:22" ht="89.25" hidden="1">
      <c r="A48" s="280"/>
      <c r="B48" s="280"/>
      <c r="C48" s="280"/>
      <c r="D48" s="282"/>
      <c r="E48" s="284"/>
      <c r="F48" s="279"/>
      <c r="G48" s="153" t="s">
        <v>175</v>
      </c>
      <c r="H48" s="91">
        <v>124</v>
      </c>
      <c r="I48" s="160" t="s">
        <v>177</v>
      </c>
      <c r="J48" s="91">
        <v>1</v>
      </c>
      <c r="K48" s="91" t="s">
        <v>178</v>
      </c>
      <c r="L48" s="145">
        <v>244</v>
      </c>
      <c r="M48" s="85"/>
      <c r="N48" s="85"/>
      <c r="O48" s="85"/>
      <c r="P48" s="85"/>
      <c r="Q48" s="85"/>
      <c r="R48" s="85"/>
      <c r="S48" s="85"/>
      <c r="T48" s="85"/>
    </row>
    <row r="49" spans="1:22" ht="89.25" hidden="1">
      <c r="A49" s="280"/>
      <c r="B49" s="280"/>
      <c r="C49" s="280"/>
      <c r="D49" s="282"/>
      <c r="E49" s="284"/>
      <c r="F49" s="279"/>
      <c r="G49" s="153" t="s">
        <v>174</v>
      </c>
      <c r="H49" s="91">
        <v>127</v>
      </c>
      <c r="I49" s="160" t="s">
        <v>152</v>
      </c>
      <c r="J49" s="91">
        <v>1</v>
      </c>
      <c r="K49" s="91" t="s">
        <v>178</v>
      </c>
      <c r="L49" s="145">
        <v>244</v>
      </c>
      <c r="M49" s="85"/>
      <c r="N49" s="85"/>
      <c r="O49" s="85"/>
      <c r="P49" s="85"/>
      <c r="Q49" s="85"/>
      <c r="R49" s="85"/>
      <c r="S49" s="85"/>
      <c r="T49" s="85"/>
    </row>
    <row r="50" spans="1:22" ht="76.5" hidden="1">
      <c r="A50" s="281"/>
      <c r="B50" s="281"/>
      <c r="C50" s="281"/>
      <c r="D50" s="283"/>
      <c r="E50" s="285"/>
      <c r="F50" s="286"/>
      <c r="G50" s="153" t="s">
        <v>172</v>
      </c>
      <c r="H50" s="91">
        <v>127</v>
      </c>
      <c r="I50" s="160" t="s">
        <v>152</v>
      </c>
      <c r="J50" s="91">
        <v>1</v>
      </c>
      <c r="K50" s="91" t="s">
        <v>178</v>
      </c>
      <c r="L50" s="145">
        <v>244</v>
      </c>
      <c r="M50" s="85"/>
      <c r="N50" s="85"/>
      <c r="O50" s="85"/>
      <c r="P50" s="85"/>
      <c r="Q50" s="85"/>
      <c r="R50" s="85"/>
      <c r="S50" s="85"/>
      <c r="T50" s="85"/>
    </row>
    <row r="51" spans="1:22" ht="89.25" hidden="1">
      <c r="A51" s="265" t="s">
        <v>152</v>
      </c>
      <c r="B51" s="265"/>
      <c r="C51" s="265" t="str">
        <f>'Приложение 2'!C20</f>
        <v>02</v>
      </c>
      <c r="D51" s="268">
        <f>'Приложение 2'!D20</f>
        <v>3</v>
      </c>
      <c r="E51" s="269"/>
      <c r="F51" s="272" t="str">
        <f>'Приложение 2'!E20</f>
        <v>Реализация энергоэффективных мероприятий в системах теплоснабжения</v>
      </c>
      <c r="G51" s="153" t="s">
        <v>165</v>
      </c>
      <c r="H51" s="91">
        <v>121</v>
      </c>
      <c r="I51" s="160" t="s">
        <v>48</v>
      </c>
      <c r="J51" s="91">
        <v>12</v>
      </c>
      <c r="K51" s="84" t="s">
        <v>173</v>
      </c>
      <c r="L51" s="91">
        <v>244</v>
      </c>
      <c r="M51" s="85"/>
      <c r="N51" s="85"/>
      <c r="O51" s="85"/>
      <c r="P51" s="85"/>
      <c r="Q51" s="85"/>
      <c r="R51" s="85"/>
      <c r="S51" s="85"/>
      <c r="T51" s="85"/>
      <c r="V51" s="225"/>
    </row>
    <row r="52" spans="1:22" ht="89.25" hidden="1">
      <c r="A52" s="280"/>
      <c r="B52" s="280"/>
      <c r="C52" s="280"/>
      <c r="D52" s="282"/>
      <c r="E52" s="284"/>
      <c r="F52" s="279"/>
      <c r="G52" s="153" t="s">
        <v>175</v>
      </c>
      <c r="H52" s="91">
        <v>124</v>
      </c>
      <c r="I52" s="160" t="s">
        <v>177</v>
      </c>
      <c r="J52" s="91">
        <v>1</v>
      </c>
      <c r="K52" s="91" t="s">
        <v>178</v>
      </c>
      <c r="L52" s="145">
        <v>244</v>
      </c>
      <c r="M52" s="85"/>
      <c r="N52" s="85"/>
      <c r="O52" s="85"/>
      <c r="P52" s="85"/>
      <c r="Q52" s="85"/>
      <c r="R52" s="85"/>
      <c r="S52" s="85"/>
      <c r="T52" s="85"/>
    </row>
    <row r="53" spans="1:22" ht="89.25" hidden="1">
      <c r="A53" s="280"/>
      <c r="B53" s="280"/>
      <c r="C53" s="280"/>
      <c r="D53" s="282"/>
      <c r="E53" s="284"/>
      <c r="F53" s="279"/>
      <c r="G53" s="153" t="s">
        <v>174</v>
      </c>
      <c r="H53" s="91">
        <v>127</v>
      </c>
      <c r="I53" s="160" t="s">
        <v>152</v>
      </c>
      <c r="J53" s="91">
        <v>1</v>
      </c>
      <c r="K53" s="91" t="s">
        <v>178</v>
      </c>
      <c r="L53" s="145">
        <v>244</v>
      </c>
      <c r="M53" s="85"/>
      <c r="N53" s="85"/>
      <c r="O53" s="85"/>
      <c r="P53" s="85"/>
      <c r="Q53" s="85"/>
      <c r="R53" s="85"/>
      <c r="S53" s="85"/>
      <c r="T53" s="85"/>
    </row>
    <row r="54" spans="1:22" ht="76.5" hidden="1">
      <c r="A54" s="281"/>
      <c r="B54" s="281"/>
      <c r="C54" s="281"/>
      <c r="D54" s="283"/>
      <c r="E54" s="285"/>
      <c r="F54" s="286"/>
      <c r="G54" s="153" t="s">
        <v>172</v>
      </c>
      <c r="H54" s="91">
        <v>127</v>
      </c>
      <c r="I54" s="160" t="s">
        <v>152</v>
      </c>
      <c r="J54" s="91">
        <v>1</v>
      </c>
      <c r="K54" s="91" t="s">
        <v>178</v>
      </c>
      <c r="L54" s="145">
        <v>244</v>
      </c>
      <c r="M54" s="85"/>
      <c r="N54" s="85"/>
      <c r="O54" s="85"/>
      <c r="P54" s="85"/>
      <c r="Q54" s="85"/>
      <c r="R54" s="85"/>
      <c r="S54" s="85"/>
      <c r="T54" s="85"/>
    </row>
    <row r="55" spans="1:22" ht="89.25" hidden="1">
      <c r="A55" s="265" t="s">
        <v>152</v>
      </c>
      <c r="B55" s="265"/>
      <c r="C55" s="265" t="str">
        <f>'Приложение 2'!C21</f>
        <v>02</v>
      </c>
      <c r="D55" s="268">
        <f>'Приложение 2'!D21</f>
        <v>4</v>
      </c>
      <c r="E55" s="269"/>
      <c r="F55" s="272" t="str">
        <f>'Приложение 2'!E21</f>
        <v>Реализация энергоэффективных мероприятий в системах водоснабжения и водоотведения</v>
      </c>
      <c r="G55" s="153" t="s">
        <v>165</v>
      </c>
      <c r="H55" s="91">
        <v>121</v>
      </c>
      <c r="I55" s="160" t="s">
        <v>48</v>
      </c>
      <c r="J55" s="91">
        <v>12</v>
      </c>
      <c r="K55" s="84" t="s">
        <v>173</v>
      </c>
      <c r="L55" s="91">
        <v>244</v>
      </c>
      <c r="M55" s="85"/>
      <c r="N55" s="85"/>
      <c r="O55" s="85"/>
      <c r="P55" s="85"/>
      <c r="Q55" s="85"/>
      <c r="R55" s="85"/>
      <c r="S55" s="85"/>
      <c r="T55" s="85"/>
      <c r="V55" s="225"/>
    </row>
    <row r="56" spans="1:22" ht="89.25" hidden="1">
      <c r="A56" s="280"/>
      <c r="B56" s="280"/>
      <c r="C56" s="280"/>
      <c r="D56" s="282"/>
      <c r="E56" s="284"/>
      <c r="F56" s="279"/>
      <c r="G56" s="153" t="s">
        <v>175</v>
      </c>
      <c r="H56" s="91">
        <v>124</v>
      </c>
      <c r="I56" s="160" t="s">
        <v>177</v>
      </c>
      <c r="J56" s="91">
        <v>1</v>
      </c>
      <c r="K56" s="91" t="s">
        <v>178</v>
      </c>
      <c r="L56" s="145">
        <v>244</v>
      </c>
      <c r="M56" s="85"/>
      <c r="N56" s="85"/>
      <c r="O56" s="85"/>
      <c r="P56" s="85"/>
      <c r="Q56" s="85"/>
      <c r="R56" s="85"/>
      <c r="S56" s="85"/>
      <c r="T56" s="85"/>
    </row>
    <row r="57" spans="1:22" ht="89.25" hidden="1">
      <c r="A57" s="280"/>
      <c r="B57" s="280"/>
      <c r="C57" s="280"/>
      <c r="D57" s="282"/>
      <c r="E57" s="284"/>
      <c r="F57" s="279"/>
      <c r="G57" s="153" t="s">
        <v>174</v>
      </c>
      <c r="H57" s="91">
        <v>127</v>
      </c>
      <c r="I57" s="160" t="s">
        <v>152</v>
      </c>
      <c r="J57" s="91">
        <v>1</v>
      </c>
      <c r="K57" s="91" t="s">
        <v>178</v>
      </c>
      <c r="L57" s="145">
        <v>244</v>
      </c>
      <c r="M57" s="85"/>
      <c r="N57" s="85"/>
      <c r="O57" s="85"/>
      <c r="P57" s="85"/>
      <c r="Q57" s="85"/>
      <c r="R57" s="85"/>
      <c r="S57" s="85"/>
      <c r="T57" s="85"/>
    </row>
    <row r="58" spans="1:22" ht="76.5" hidden="1">
      <c r="A58" s="281"/>
      <c r="B58" s="281"/>
      <c r="C58" s="281"/>
      <c r="D58" s="283"/>
      <c r="E58" s="285"/>
      <c r="F58" s="286"/>
      <c r="G58" s="153" t="s">
        <v>172</v>
      </c>
      <c r="H58" s="91">
        <v>127</v>
      </c>
      <c r="I58" s="160" t="s">
        <v>152</v>
      </c>
      <c r="J58" s="91">
        <v>1</v>
      </c>
      <c r="K58" s="91" t="s">
        <v>178</v>
      </c>
      <c r="L58" s="145">
        <v>244</v>
      </c>
      <c r="M58" s="85"/>
      <c r="N58" s="85"/>
      <c r="O58" s="85"/>
      <c r="P58" s="85"/>
      <c r="Q58" s="85"/>
      <c r="R58" s="85"/>
      <c r="S58" s="85"/>
      <c r="T58" s="85"/>
    </row>
    <row r="59" spans="1:22" ht="89.25" hidden="1">
      <c r="A59" s="265" t="s">
        <v>152</v>
      </c>
      <c r="B59" s="265"/>
      <c r="C59" s="265" t="str">
        <f>'Приложение 2'!C22</f>
        <v>02</v>
      </c>
      <c r="D59" s="268">
        <f>'Приложение 2'!D22</f>
        <v>5</v>
      </c>
      <c r="E59" s="269"/>
      <c r="F59" s="272" t="str">
        <f>'Приложение 2'!E22</f>
        <v>Ремонт и утепление ограждающих конструкций зданий, занимаемых учреждениями</v>
      </c>
      <c r="G59" s="153" t="s">
        <v>165</v>
      </c>
      <c r="H59" s="91">
        <v>121</v>
      </c>
      <c r="I59" s="160" t="s">
        <v>48</v>
      </c>
      <c r="J59" s="91">
        <v>12</v>
      </c>
      <c r="K59" s="84" t="s">
        <v>173</v>
      </c>
      <c r="L59" s="91">
        <v>244</v>
      </c>
      <c r="M59" s="85"/>
      <c r="N59" s="85"/>
      <c r="O59" s="85"/>
      <c r="P59" s="85"/>
      <c r="Q59" s="85"/>
      <c r="R59" s="85"/>
      <c r="S59" s="85"/>
      <c r="T59" s="85"/>
      <c r="V59" s="225"/>
    </row>
    <row r="60" spans="1:22" ht="89.25" hidden="1">
      <c r="A60" s="280"/>
      <c r="B60" s="280"/>
      <c r="C60" s="280"/>
      <c r="D60" s="282"/>
      <c r="E60" s="284"/>
      <c r="F60" s="279"/>
      <c r="G60" s="153" t="s">
        <v>175</v>
      </c>
      <c r="H60" s="91">
        <v>124</v>
      </c>
      <c r="I60" s="160" t="s">
        <v>177</v>
      </c>
      <c r="J60" s="91">
        <v>1</v>
      </c>
      <c r="K60" s="91" t="s">
        <v>178</v>
      </c>
      <c r="L60" s="145">
        <v>244</v>
      </c>
      <c r="M60" s="85"/>
      <c r="N60" s="85"/>
      <c r="O60" s="85"/>
      <c r="P60" s="85"/>
      <c r="Q60" s="85"/>
      <c r="R60" s="85"/>
      <c r="S60" s="85"/>
      <c r="T60" s="85"/>
    </row>
    <row r="61" spans="1:22" ht="89.25" hidden="1">
      <c r="A61" s="280"/>
      <c r="B61" s="280"/>
      <c r="C61" s="280"/>
      <c r="D61" s="282"/>
      <c r="E61" s="284"/>
      <c r="F61" s="279"/>
      <c r="G61" s="153" t="s">
        <v>174</v>
      </c>
      <c r="H61" s="91">
        <v>127</v>
      </c>
      <c r="I61" s="160" t="s">
        <v>152</v>
      </c>
      <c r="J61" s="91">
        <v>1</v>
      </c>
      <c r="K61" s="91" t="s">
        <v>178</v>
      </c>
      <c r="L61" s="145">
        <v>244</v>
      </c>
      <c r="M61" s="85"/>
      <c r="N61" s="85"/>
      <c r="O61" s="85"/>
      <c r="P61" s="85"/>
      <c r="Q61" s="85"/>
      <c r="R61" s="85"/>
      <c r="S61" s="85"/>
      <c r="T61" s="85"/>
    </row>
    <row r="62" spans="1:22" ht="76.5" hidden="1">
      <c r="A62" s="281"/>
      <c r="B62" s="281"/>
      <c r="C62" s="281"/>
      <c r="D62" s="283"/>
      <c r="E62" s="285"/>
      <c r="F62" s="286"/>
      <c r="G62" s="153" t="s">
        <v>172</v>
      </c>
      <c r="H62" s="91">
        <v>127</v>
      </c>
      <c r="I62" s="160" t="s">
        <v>152</v>
      </c>
      <c r="J62" s="91">
        <v>1</v>
      </c>
      <c r="K62" s="91" t="s">
        <v>178</v>
      </c>
      <c r="L62" s="145">
        <v>244</v>
      </c>
      <c r="M62" s="85"/>
      <c r="N62" s="85"/>
      <c r="O62" s="85"/>
      <c r="P62" s="85"/>
      <c r="Q62" s="85"/>
      <c r="R62" s="85"/>
      <c r="S62" s="85"/>
      <c r="T62" s="85"/>
    </row>
    <row r="63" spans="1:22" ht="13.5" hidden="1">
      <c r="A63" s="302" t="s">
        <v>152</v>
      </c>
      <c r="B63" s="303"/>
      <c r="C63" s="303" t="str">
        <f>'Приложение 2'!C23</f>
        <v>03</v>
      </c>
      <c r="D63" s="305"/>
      <c r="E63" s="307"/>
      <c r="F63" s="300" t="str">
        <f>'Приложение 2'!E23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G63" s="89" t="s">
        <v>95</v>
      </c>
      <c r="H63" s="90"/>
      <c r="I63" s="174"/>
      <c r="J63" s="90"/>
      <c r="K63" s="90"/>
      <c r="L63" s="90"/>
      <c r="M63" s="90">
        <f>M64</f>
        <v>0</v>
      </c>
      <c r="N63" s="90">
        <f t="shared" ref="N63:T63" si="12">N64</f>
        <v>0</v>
      </c>
      <c r="O63" s="90">
        <f t="shared" si="12"/>
        <v>0</v>
      </c>
      <c r="P63" s="90">
        <f t="shared" si="12"/>
        <v>0</v>
      </c>
      <c r="Q63" s="90">
        <f t="shared" si="12"/>
        <v>0</v>
      </c>
      <c r="R63" s="90">
        <f t="shared" si="12"/>
        <v>0</v>
      </c>
      <c r="S63" s="90">
        <f t="shared" si="12"/>
        <v>0</v>
      </c>
      <c r="T63" s="90">
        <f t="shared" si="12"/>
        <v>0</v>
      </c>
    </row>
    <row r="64" spans="1:22" ht="89.25" hidden="1">
      <c r="A64" s="302"/>
      <c r="B64" s="304"/>
      <c r="C64" s="304"/>
      <c r="D64" s="306"/>
      <c r="E64" s="308"/>
      <c r="F64" s="301"/>
      <c r="G64" s="87" t="s">
        <v>165</v>
      </c>
      <c r="H64" s="92"/>
      <c r="I64" s="175"/>
      <c r="J64" s="92"/>
      <c r="K64" s="88"/>
      <c r="L64" s="92"/>
      <c r="M64" s="88">
        <f>SUM(M65:M67)</f>
        <v>0</v>
      </c>
      <c r="N64" s="88">
        <f t="shared" ref="N64:T64" si="13">SUM(N65:N67)</f>
        <v>0</v>
      </c>
      <c r="O64" s="88">
        <f t="shared" si="13"/>
        <v>0</v>
      </c>
      <c r="P64" s="88">
        <f t="shared" si="13"/>
        <v>0</v>
      </c>
      <c r="Q64" s="88">
        <f t="shared" si="13"/>
        <v>0</v>
      </c>
      <c r="R64" s="88">
        <f t="shared" si="13"/>
        <v>0</v>
      </c>
      <c r="S64" s="88">
        <f t="shared" si="13"/>
        <v>0</v>
      </c>
      <c r="T64" s="88">
        <f t="shared" si="13"/>
        <v>0</v>
      </c>
      <c r="V64" s="221"/>
    </row>
    <row r="65" spans="1:22" ht="89.25" hidden="1">
      <c r="A65" s="167" t="s">
        <v>152</v>
      </c>
      <c r="B65" s="167"/>
      <c r="C65" s="167" t="str">
        <f>'Приложение 2'!C24</f>
        <v>03</v>
      </c>
      <c r="D65" s="177">
        <f>'Приложение 2'!D24</f>
        <v>1</v>
      </c>
      <c r="E65" s="178"/>
      <c r="F65" s="136" t="str">
        <f>'Приложение 2'!E24</f>
        <v>Реализация энергоэффективных мероприятий на объектах организаций, оказывающих услуги водоснабжения на территории муниципального образования</v>
      </c>
      <c r="G65" s="65" t="s">
        <v>165</v>
      </c>
      <c r="H65" s="91"/>
      <c r="I65" s="160"/>
      <c r="J65" s="91"/>
      <c r="K65" s="84"/>
      <c r="L65" s="91"/>
      <c r="M65" s="85"/>
      <c r="N65" s="85"/>
      <c r="O65" s="85"/>
      <c r="P65" s="85"/>
      <c r="Q65" s="85"/>
      <c r="R65" s="85"/>
      <c r="S65" s="85"/>
      <c r="T65" s="85"/>
      <c r="V65" s="222"/>
    </row>
    <row r="66" spans="1:22" ht="89.25" hidden="1">
      <c r="A66" s="167" t="s">
        <v>152</v>
      </c>
      <c r="B66" s="167"/>
      <c r="C66" s="167" t="str">
        <f>'Приложение 2'!C25</f>
        <v>03</v>
      </c>
      <c r="D66" s="177">
        <f>'Приложение 2'!D25</f>
        <v>2</v>
      </c>
      <c r="E66" s="178"/>
      <c r="F66" s="136" t="str">
        <f>'Приложение 2'!E25</f>
        <v>Реализация энергоэффективных мероприятий на объектах организаций, оказывающих услуги водоотведения на территории муниципального образования</v>
      </c>
      <c r="G66" s="65" t="s">
        <v>165</v>
      </c>
      <c r="H66" s="91"/>
      <c r="I66" s="160"/>
      <c r="J66" s="91"/>
      <c r="K66" s="84"/>
      <c r="L66" s="91"/>
      <c r="M66" s="85"/>
      <c r="N66" s="85"/>
      <c r="O66" s="85"/>
      <c r="P66" s="85"/>
      <c r="Q66" s="85"/>
      <c r="R66" s="85"/>
      <c r="S66" s="85"/>
      <c r="T66" s="85"/>
      <c r="V66" s="222"/>
    </row>
    <row r="67" spans="1:22" ht="89.25" hidden="1">
      <c r="A67" s="167" t="s">
        <v>152</v>
      </c>
      <c r="B67" s="167"/>
      <c r="C67" s="167" t="str">
        <f>'Приложение 2'!C26</f>
        <v>03</v>
      </c>
      <c r="D67" s="177">
        <f>'Приложение 2'!D26</f>
        <v>3</v>
      </c>
      <c r="E67" s="178"/>
      <c r="F67" s="136" t="str">
        <f>'Приложение 2'!E26</f>
        <v>Реализация энергоэффективных мероприятий на объектах организаций, оказывающих услуги теплоснабжения на территории муниципального образования</v>
      </c>
      <c r="G67" s="65" t="s">
        <v>165</v>
      </c>
      <c r="H67" s="91"/>
      <c r="I67" s="160"/>
      <c r="J67" s="91"/>
      <c r="K67" s="84"/>
      <c r="L67" s="91"/>
      <c r="M67" s="85"/>
      <c r="N67" s="85"/>
      <c r="O67" s="85"/>
      <c r="P67" s="85"/>
      <c r="Q67" s="85"/>
      <c r="R67" s="85"/>
      <c r="S67" s="85"/>
      <c r="T67" s="85"/>
      <c r="V67" s="222"/>
    </row>
    <row r="68" spans="1:22" ht="13.5">
      <c r="A68" s="287" t="s">
        <v>194</v>
      </c>
      <c r="B68" s="288" t="s">
        <v>195</v>
      </c>
      <c r="C68" s="288" t="str">
        <f>'Приложение 2'!C27</f>
        <v>04</v>
      </c>
      <c r="D68" s="291"/>
      <c r="E68" s="294"/>
      <c r="F68" s="297" t="str">
        <f>'Приложение 2'!E27</f>
        <v>Реализация мероприятий в системе уличного освещения муниципального образования</v>
      </c>
      <c r="G68" s="137" t="s">
        <v>95</v>
      </c>
      <c r="H68" s="138"/>
      <c r="I68" s="172"/>
      <c r="J68" s="138"/>
      <c r="K68" s="138"/>
      <c r="L68" s="138"/>
      <c r="M68" s="138">
        <f t="shared" ref="M68:T68" si="14">SUM(M69:M69)</f>
        <v>417.3</v>
      </c>
      <c r="N68" s="138">
        <f t="shared" si="14"/>
        <v>120</v>
      </c>
      <c r="O68" s="138">
        <f t="shared" si="14"/>
        <v>120</v>
      </c>
      <c r="P68" s="138">
        <f t="shared" si="14"/>
        <v>124.8</v>
      </c>
      <c r="Q68" s="138">
        <f t="shared" si="14"/>
        <v>129.79</v>
      </c>
      <c r="R68" s="138">
        <f t="shared" si="14"/>
        <v>134.97999999999999</v>
      </c>
      <c r="S68" s="138">
        <f t="shared" si="14"/>
        <v>140.38</v>
      </c>
      <c r="T68" s="138">
        <f t="shared" si="14"/>
        <v>146</v>
      </c>
    </row>
    <row r="69" spans="1:22" ht="89.25">
      <c r="A69" s="287"/>
      <c r="B69" s="289"/>
      <c r="C69" s="289"/>
      <c r="D69" s="292"/>
      <c r="E69" s="295"/>
      <c r="F69" s="298"/>
      <c r="G69" s="139" t="s">
        <v>165</v>
      </c>
      <c r="H69" s="140">
        <v>121</v>
      </c>
      <c r="I69" s="176" t="s">
        <v>48</v>
      </c>
      <c r="J69" s="140">
        <v>12</v>
      </c>
      <c r="K69" s="141"/>
      <c r="L69" s="140"/>
      <c r="M69" s="142">
        <f>SUM(M70:M73)</f>
        <v>417.3</v>
      </c>
      <c r="N69" s="142">
        <f t="shared" ref="N69:T69" si="15">SUM(N70:N73)</f>
        <v>120</v>
      </c>
      <c r="O69" s="142">
        <f t="shared" si="15"/>
        <v>120</v>
      </c>
      <c r="P69" s="142">
        <f t="shared" si="15"/>
        <v>124.8</v>
      </c>
      <c r="Q69" s="142">
        <f t="shared" si="15"/>
        <v>129.79</v>
      </c>
      <c r="R69" s="142">
        <f t="shared" si="15"/>
        <v>134.97999999999999</v>
      </c>
      <c r="S69" s="142">
        <f t="shared" si="15"/>
        <v>140.38</v>
      </c>
      <c r="T69" s="142">
        <f t="shared" si="15"/>
        <v>146</v>
      </c>
      <c r="V69" s="221"/>
    </row>
    <row r="70" spans="1:22" ht="89.25" hidden="1">
      <c r="A70" s="167" t="s">
        <v>152</v>
      </c>
      <c r="B70" s="167"/>
      <c r="C70" s="167" t="str">
        <f>'Приложение 2'!C28</f>
        <v>04</v>
      </c>
      <c r="D70" s="177">
        <f>'Приложение 2'!D28</f>
        <v>1</v>
      </c>
      <c r="E70" s="178"/>
      <c r="F70" s="136" t="str">
        <f>'Приложение 2'!E28</f>
        <v>Установка новых и замена существующих светильников уличного освещения на энергоэффективные</v>
      </c>
      <c r="G70" s="135" t="s">
        <v>165</v>
      </c>
      <c r="H70" s="91"/>
      <c r="I70" s="160"/>
      <c r="J70" s="91"/>
      <c r="K70" s="84"/>
      <c r="L70" s="91"/>
      <c r="M70" s="85"/>
      <c r="N70" s="85"/>
      <c r="O70" s="85"/>
      <c r="P70" s="85"/>
      <c r="Q70" s="85"/>
      <c r="R70" s="85"/>
      <c r="S70" s="85"/>
      <c r="T70" s="85"/>
      <c r="V70" s="222"/>
    </row>
    <row r="71" spans="1:22">
      <c r="A71" s="265" t="s">
        <v>194</v>
      </c>
      <c r="B71" s="265" t="s">
        <v>195</v>
      </c>
      <c r="C71" s="265" t="str">
        <f>'Приложение 2'!C29</f>
        <v>04</v>
      </c>
      <c r="D71" s="268">
        <f>'Приложение 2'!D29</f>
        <v>2</v>
      </c>
      <c r="E71" s="269"/>
      <c r="F71" s="272" t="str">
        <f>'Приложение 2'!E29</f>
        <v>Реализация мероприятий  по восстановлению и устройству сетей уличного освещения в муниципальном образовании в Удмуртской Республике</v>
      </c>
      <c r="G71" s="275" t="s">
        <v>165</v>
      </c>
      <c r="H71" s="91">
        <v>121</v>
      </c>
      <c r="I71" s="160" t="s">
        <v>48</v>
      </c>
      <c r="J71" s="91">
        <v>12</v>
      </c>
      <c r="K71" s="160">
        <v>1700405770</v>
      </c>
      <c r="L71" s="91">
        <v>244</v>
      </c>
      <c r="M71" s="85">
        <v>297.3</v>
      </c>
      <c r="N71" s="85"/>
      <c r="O71" s="85"/>
      <c r="P71" s="85"/>
      <c r="Q71" s="85"/>
      <c r="R71" s="85"/>
      <c r="S71" s="85"/>
      <c r="T71" s="85"/>
      <c r="V71" s="222"/>
    </row>
    <row r="72" spans="1:22" ht="48" customHeight="1">
      <c r="A72" s="266"/>
      <c r="B72" s="266"/>
      <c r="C72" s="266"/>
      <c r="D72" s="266"/>
      <c r="E72" s="270"/>
      <c r="F72" s="273"/>
      <c r="G72" s="276"/>
      <c r="H72" s="91">
        <v>121</v>
      </c>
      <c r="I72" s="160" t="s">
        <v>48</v>
      </c>
      <c r="J72" s="91">
        <v>12</v>
      </c>
      <c r="K72" s="84" t="s">
        <v>197</v>
      </c>
      <c r="L72" s="91">
        <v>244</v>
      </c>
      <c r="M72" s="85">
        <v>35</v>
      </c>
      <c r="N72" s="85">
        <v>120</v>
      </c>
      <c r="O72" s="85">
        <v>120</v>
      </c>
      <c r="P72" s="85">
        <f t="shared" ref="P72:T72" si="16">ROUND(O72*1.04,2)</f>
        <v>124.8</v>
      </c>
      <c r="Q72" s="85">
        <f t="shared" si="16"/>
        <v>129.79</v>
      </c>
      <c r="R72" s="85">
        <f t="shared" si="16"/>
        <v>134.97999999999999</v>
      </c>
      <c r="S72" s="85">
        <f t="shared" si="16"/>
        <v>140.38</v>
      </c>
      <c r="T72" s="85">
        <f t="shared" si="16"/>
        <v>146</v>
      </c>
    </row>
    <row r="73" spans="1:22" ht="48" customHeight="1">
      <c r="A73" s="267"/>
      <c r="B73" s="267"/>
      <c r="C73" s="267"/>
      <c r="D73" s="267"/>
      <c r="E73" s="271"/>
      <c r="F73" s="274"/>
      <c r="G73" s="277"/>
      <c r="H73" s="91">
        <v>121</v>
      </c>
      <c r="I73" s="160" t="s">
        <v>48</v>
      </c>
      <c r="J73" s="91">
        <v>12</v>
      </c>
      <c r="K73" s="160" t="s">
        <v>198</v>
      </c>
      <c r="L73" s="91">
        <v>244</v>
      </c>
      <c r="M73" s="85">
        <v>85</v>
      </c>
      <c r="N73" s="85"/>
      <c r="O73" s="85"/>
      <c r="P73" s="109"/>
      <c r="Q73" s="109"/>
      <c r="R73" s="109"/>
      <c r="S73" s="109"/>
      <c r="T73" s="109"/>
      <c r="V73" s="222"/>
    </row>
    <row r="74" spans="1:22" ht="13.5" hidden="1">
      <c r="A74" s="302" t="s">
        <v>152</v>
      </c>
      <c r="B74" s="303"/>
      <c r="C74" s="303" t="str">
        <f>'Приложение 2'!C30</f>
        <v>05</v>
      </c>
      <c r="D74" s="305"/>
      <c r="E74" s="307"/>
      <c r="F74" s="309" t="str">
        <f>'Приложение 2'!E30</f>
        <v>Реализация энергоэффективных мероприятий на объектах многоквартирного жилищного фонда муниципального образования</v>
      </c>
      <c r="G74" s="89" t="s">
        <v>95</v>
      </c>
      <c r="H74" s="90"/>
      <c r="I74" s="174"/>
      <c r="J74" s="90"/>
      <c r="K74" s="90"/>
      <c r="L74" s="90"/>
      <c r="M74" s="90">
        <f>M75</f>
        <v>0</v>
      </c>
      <c r="N74" s="90">
        <f t="shared" ref="N74:T74" si="17">N75</f>
        <v>0</v>
      </c>
      <c r="O74" s="90">
        <f t="shared" si="17"/>
        <v>0</v>
      </c>
      <c r="P74" s="90">
        <f t="shared" si="17"/>
        <v>0</v>
      </c>
      <c r="Q74" s="90">
        <f t="shared" si="17"/>
        <v>0</v>
      </c>
      <c r="R74" s="90">
        <f t="shared" si="17"/>
        <v>0</v>
      </c>
      <c r="S74" s="90">
        <f t="shared" si="17"/>
        <v>0</v>
      </c>
      <c r="T74" s="90">
        <f t="shared" si="17"/>
        <v>0</v>
      </c>
    </row>
    <row r="75" spans="1:22" ht="89.25" hidden="1">
      <c r="A75" s="302"/>
      <c r="B75" s="304"/>
      <c r="C75" s="304"/>
      <c r="D75" s="306"/>
      <c r="E75" s="308"/>
      <c r="F75" s="310"/>
      <c r="G75" s="87" t="s">
        <v>165</v>
      </c>
      <c r="H75" s="92"/>
      <c r="I75" s="175"/>
      <c r="J75" s="92"/>
      <c r="K75" s="88"/>
      <c r="L75" s="92"/>
      <c r="M75" s="88">
        <f>SUM(M76:M80)</f>
        <v>0</v>
      </c>
      <c r="N75" s="88">
        <f t="shared" ref="N75:T75" si="18">SUM(N76:N80)</f>
        <v>0</v>
      </c>
      <c r="O75" s="88">
        <f t="shared" si="18"/>
        <v>0</v>
      </c>
      <c r="P75" s="88">
        <f t="shared" si="18"/>
        <v>0</v>
      </c>
      <c r="Q75" s="88">
        <f t="shared" si="18"/>
        <v>0</v>
      </c>
      <c r="R75" s="88">
        <f t="shared" si="18"/>
        <v>0</v>
      </c>
      <c r="S75" s="88">
        <f t="shared" si="18"/>
        <v>0</v>
      </c>
      <c r="T75" s="88">
        <f t="shared" si="18"/>
        <v>0</v>
      </c>
      <c r="V75" s="221"/>
    </row>
    <row r="76" spans="1:22" ht="127.5" hidden="1">
      <c r="A76" s="167" t="s">
        <v>152</v>
      </c>
      <c r="B76" s="167"/>
      <c r="C76" s="167" t="str">
        <f>'Приложение 2'!C31</f>
        <v>05</v>
      </c>
      <c r="D76" s="177">
        <f>'Приложение 2'!D31</f>
        <v>1</v>
      </c>
      <c r="E76" s="178"/>
      <c r="F76" s="136" t="str">
        <f>'Приложение 2'!E31</f>
        <v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v>
      </c>
      <c r="G76" s="65" t="s">
        <v>165</v>
      </c>
      <c r="H76" s="91"/>
      <c r="I76" s="160"/>
      <c r="J76" s="91"/>
      <c r="K76" s="84"/>
      <c r="L76" s="91"/>
      <c r="M76" s="85"/>
      <c r="N76" s="85"/>
      <c r="O76" s="85"/>
      <c r="P76" s="85"/>
      <c r="Q76" s="85"/>
      <c r="R76" s="85"/>
      <c r="S76" s="85"/>
      <c r="T76" s="85"/>
      <c r="V76" s="222"/>
    </row>
    <row r="77" spans="1:22" ht="89.25" hidden="1">
      <c r="A77" s="167" t="s">
        <v>152</v>
      </c>
      <c r="B77" s="167"/>
      <c r="C77" s="167" t="str">
        <f>'Приложение 2'!C32</f>
        <v>05</v>
      </c>
      <c r="D77" s="177">
        <f>'Приложение 2'!D32</f>
        <v>2</v>
      </c>
      <c r="E77" s="178"/>
      <c r="F77" s="136" t="str">
        <f>'Приложение 2'!E32</f>
        <v>Замена светильников на энергоэффективные в местах общего пользования МКД</v>
      </c>
      <c r="G77" s="65" t="s">
        <v>165</v>
      </c>
      <c r="H77" s="91"/>
      <c r="I77" s="160"/>
      <c r="J77" s="91"/>
      <c r="K77" s="84"/>
      <c r="L77" s="91"/>
      <c r="M77" s="85"/>
      <c r="N77" s="85"/>
      <c r="O77" s="85"/>
      <c r="P77" s="85"/>
      <c r="Q77" s="85"/>
      <c r="R77" s="85"/>
      <c r="S77" s="85"/>
      <c r="T77" s="85"/>
      <c r="V77" s="222"/>
    </row>
    <row r="78" spans="1:22" ht="89.25" hidden="1">
      <c r="A78" s="167" t="s">
        <v>152</v>
      </c>
      <c r="B78" s="167"/>
      <c r="C78" s="167" t="str">
        <f>'Приложение 2'!C33</f>
        <v>05</v>
      </c>
      <c r="D78" s="177">
        <f>'Приложение 2'!D33</f>
        <v>3</v>
      </c>
      <c r="E78" s="178"/>
      <c r="F78" s="136" t="str">
        <f>'Приложение 2'!E33</f>
        <v>Реализация энергоэффективных мероприятий в системах теплоснабжения МКД</v>
      </c>
      <c r="G78" s="65" t="s">
        <v>165</v>
      </c>
      <c r="H78" s="91"/>
      <c r="I78" s="160"/>
      <c r="J78" s="91"/>
      <c r="K78" s="84"/>
      <c r="L78" s="91"/>
      <c r="M78" s="85"/>
      <c r="N78" s="85"/>
      <c r="O78" s="85"/>
      <c r="P78" s="85"/>
      <c r="Q78" s="85"/>
      <c r="R78" s="85"/>
      <c r="S78" s="85"/>
      <c r="T78" s="85"/>
      <c r="V78" s="222"/>
    </row>
    <row r="79" spans="1:22" ht="89.25" hidden="1">
      <c r="A79" s="167" t="s">
        <v>152</v>
      </c>
      <c r="B79" s="167"/>
      <c r="C79" s="167" t="str">
        <f>'Приложение 2'!C34</f>
        <v>05</v>
      </c>
      <c r="D79" s="177">
        <f>'Приложение 2'!D34</f>
        <v>4</v>
      </c>
      <c r="E79" s="178"/>
      <c r="F79" s="136" t="str">
        <f>'Приложение 2'!E34</f>
        <v>Реализация энергоэффективных мероприятий в системах водоснабжения и водоотведения МКД</v>
      </c>
      <c r="G79" s="65" t="s">
        <v>165</v>
      </c>
      <c r="H79" s="91"/>
      <c r="I79" s="160"/>
      <c r="J79" s="91"/>
      <c r="K79" s="84"/>
      <c r="L79" s="91"/>
      <c r="M79" s="85"/>
      <c r="N79" s="85"/>
      <c r="O79" s="85"/>
      <c r="P79" s="85"/>
      <c r="Q79" s="85"/>
      <c r="R79" s="85"/>
      <c r="S79" s="85"/>
      <c r="T79" s="85"/>
      <c r="V79" s="222"/>
    </row>
    <row r="80" spans="1:22" ht="89.25" hidden="1">
      <c r="A80" s="167" t="s">
        <v>152</v>
      </c>
      <c r="B80" s="167"/>
      <c r="C80" s="167" t="str">
        <f>'Приложение 2'!C35</f>
        <v>05</v>
      </c>
      <c r="D80" s="177">
        <f>'Приложение 2'!D35</f>
        <v>5</v>
      </c>
      <c r="E80" s="178"/>
      <c r="F80" s="136" t="str">
        <f>'Приложение 2'!E35</f>
        <v>Ремонт и утепление ограждающих конструкций МКД</v>
      </c>
      <c r="G80" s="65" t="s">
        <v>165</v>
      </c>
      <c r="H80" s="91"/>
      <c r="I80" s="160"/>
      <c r="J80" s="91"/>
      <c r="K80" s="84"/>
      <c r="L80" s="91"/>
      <c r="M80" s="85"/>
      <c r="N80" s="85"/>
      <c r="O80" s="85"/>
      <c r="P80" s="85"/>
      <c r="Q80" s="85"/>
      <c r="R80" s="85"/>
      <c r="S80" s="85"/>
      <c r="T80" s="85"/>
      <c r="V80" s="222"/>
    </row>
    <row r="81" spans="1:22" ht="13.5" hidden="1">
      <c r="A81" s="302" t="s">
        <v>152</v>
      </c>
      <c r="B81" s="303"/>
      <c r="C81" s="303" t="str">
        <f>'Приложение 2'!C36</f>
        <v>06</v>
      </c>
      <c r="D81" s="305"/>
      <c r="E81" s="307"/>
      <c r="F81" s="300" t="str">
        <f>'Приложение 2'!E36</f>
        <v>Реализация энергоэффективных мероприятий на предприятиях реального сектора экономики</v>
      </c>
      <c r="G81" s="89" t="s">
        <v>95</v>
      </c>
      <c r="H81" s="90"/>
      <c r="I81" s="174"/>
      <c r="J81" s="90"/>
      <c r="K81" s="90"/>
      <c r="L81" s="90"/>
      <c r="M81" s="90">
        <f>M82</f>
        <v>0</v>
      </c>
      <c r="N81" s="90">
        <f t="shared" ref="N81:T81" si="19">N82</f>
        <v>0</v>
      </c>
      <c r="O81" s="90">
        <f t="shared" si="19"/>
        <v>0</v>
      </c>
      <c r="P81" s="90">
        <f t="shared" si="19"/>
        <v>0</v>
      </c>
      <c r="Q81" s="90">
        <f t="shared" si="19"/>
        <v>0</v>
      </c>
      <c r="R81" s="90">
        <f t="shared" si="19"/>
        <v>0</v>
      </c>
      <c r="S81" s="90">
        <f t="shared" si="19"/>
        <v>0</v>
      </c>
      <c r="T81" s="90">
        <f t="shared" si="19"/>
        <v>0</v>
      </c>
    </row>
    <row r="82" spans="1:22" ht="89.25" hidden="1">
      <c r="A82" s="302"/>
      <c r="B82" s="304"/>
      <c r="C82" s="304"/>
      <c r="D82" s="306"/>
      <c r="E82" s="308"/>
      <c r="F82" s="301"/>
      <c r="G82" s="87" t="s">
        <v>165</v>
      </c>
      <c r="H82" s="92"/>
      <c r="I82" s="175"/>
      <c r="J82" s="92"/>
      <c r="K82" s="88"/>
      <c r="L82" s="92"/>
      <c r="M82" s="88">
        <f>SUM(M83:M84)</f>
        <v>0</v>
      </c>
      <c r="N82" s="88">
        <f t="shared" ref="N82:T82" si="20">SUM(N83:N84)</f>
        <v>0</v>
      </c>
      <c r="O82" s="88">
        <f t="shared" si="20"/>
        <v>0</v>
      </c>
      <c r="P82" s="88">
        <f t="shared" si="20"/>
        <v>0</v>
      </c>
      <c r="Q82" s="88">
        <f t="shared" si="20"/>
        <v>0</v>
      </c>
      <c r="R82" s="88">
        <f t="shared" si="20"/>
        <v>0</v>
      </c>
      <c r="S82" s="88">
        <f t="shared" si="20"/>
        <v>0</v>
      </c>
      <c r="T82" s="88">
        <f t="shared" si="20"/>
        <v>0</v>
      </c>
      <c r="V82" s="221"/>
    </row>
    <row r="83" spans="1:22" ht="89.25" hidden="1">
      <c r="A83" s="167" t="s">
        <v>152</v>
      </c>
      <c r="B83" s="167"/>
      <c r="C83" s="167" t="str">
        <f>'Приложение 2'!C37</f>
        <v>06</v>
      </c>
      <c r="D83" s="177">
        <f>'Приложение 2'!D37</f>
        <v>1</v>
      </c>
      <c r="E83" s="178"/>
      <c r="F83" s="136" t="str">
        <f>'Приложение 2'!E37</f>
        <v>Реализация организационных мероприятий на предприятиях реального сектора экономики</v>
      </c>
      <c r="G83" s="135" t="s">
        <v>165</v>
      </c>
      <c r="H83" s="91"/>
      <c r="I83" s="160"/>
      <c r="J83" s="91"/>
      <c r="K83" s="84"/>
      <c r="L83" s="91"/>
      <c r="M83" s="85"/>
      <c r="N83" s="85"/>
      <c r="O83" s="85"/>
      <c r="P83" s="85"/>
      <c r="Q83" s="85"/>
      <c r="R83" s="85"/>
      <c r="S83" s="85"/>
      <c r="T83" s="85"/>
      <c r="V83" s="222"/>
    </row>
    <row r="84" spans="1:22" ht="89.25" hidden="1">
      <c r="A84" s="107" t="s">
        <v>152</v>
      </c>
      <c r="B84" s="107"/>
      <c r="C84" s="107" t="str">
        <f>'Приложение 2'!C38</f>
        <v>06</v>
      </c>
      <c r="D84" s="179">
        <f>'Приложение 2'!D38</f>
        <v>2</v>
      </c>
      <c r="E84" s="180"/>
      <c r="F84" s="129" t="str">
        <f>'Приложение 2'!E38</f>
        <v>Реализация технических мероприятий на объектах предприятий реального сектора экономики</v>
      </c>
      <c r="G84" s="135" t="s">
        <v>165</v>
      </c>
      <c r="H84" s="91"/>
      <c r="I84" s="160"/>
      <c r="J84" s="91"/>
      <c r="K84" s="84"/>
      <c r="L84" s="91"/>
      <c r="M84" s="85"/>
      <c r="N84" s="85"/>
      <c r="O84" s="85"/>
      <c r="P84" s="85"/>
      <c r="Q84" s="85"/>
      <c r="R84" s="85"/>
      <c r="S84" s="85"/>
      <c r="T84" s="85"/>
      <c r="V84" s="222"/>
    </row>
    <row r="85" spans="1:22">
      <c r="A85" s="146"/>
      <c r="B85" s="146"/>
      <c r="C85" s="146"/>
      <c r="D85" s="146"/>
      <c r="E85" s="146"/>
    </row>
    <row r="86" spans="1:22">
      <c r="M86" s="148"/>
      <c r="N86" s="148"/>
      <c r="O86" s="148"/>
      <c r="P86" s="148"/>
      <c r="Q86" s="148"/>
      <c r="R86" s="148"/>
      <c r="S86" s="148"/>
      <c r="T86" s="148"/>
    </row>
    <row r="88" spans="1:22">
      <c r="M88" s="226"/>
    </row>
    <row r="91" spans="1:22">
      <c r="M91" s="148"/>
    </row>
    <row r="92" spans="1:22">
      <c r="M92" s="148"/>
    </row>
    <row r="95" spans="1:22">
      <c r="M95" s="148">
        <f>428-M7</f>
        <v>-780.8</v>
      </c>
    </row>
  </sheetData>
  <autoFilter ref="A6:T84"/>
  <mergeCells count="119">
    <mergeCell ref="G33:G34"/>
    <mergeCell ref="C20:C23"/>
    <mergeCell ref="D20:D23"/>
    <mergeCell ref="E20:E23"/>
    <mergeCell ref="A24:A27"/>
    <mergeCell ref="B24:B27"/>
    <mergeCell ref="C24:C27"/>
    <mergeCell ref="D24:D27"/>
    <mergeCell ref="F20:F23"/>
    <mergeCell ref="A20:A23"/>
    <mergeCell ref="B20:B23"/>
    <mergeCell ref="F24:F27"/>
    <mergeCell ref="E24:E27"/>
    <mergeCell ref="C31:C32"/>
    <mergeCell ref="D31:D32"/>
    <mergeCell ref="E31:E32"/>
    <mergeCell ref="G28:G30"/>
    <mergeCell ref="B13:B18"/>
    <mergeCell ref="C13:C18"/>
    <mergeCell ref="D13:D18"/>
    <mergeCell ref="E13:E18"/>
    <mergeCell ref="F13:F18"/>
    <mergeCell ref="F7:F12"/>
    <mergeCell ref="A7:A12"/>
    <mergeCell ref="B7:B12"/>
    <mergeCell ref="C7:C12"/>
    <mergeCell ref="D7:D12"/>
    <mergeCell ref="E7:E12"/>
    <mergeCell ref="F68:F69"/>
    <mergeCell ref="A63:A64"/>
    <mergeCell ref="B63:B64"/>
    <mergeCell ref="C63:C64"/>
    <mergeCell ref="D63:D64"/>
    <mergeCell ref="E63:E64"/>
    <mergeCell ref="F63:F64"/>
    <mergeCell ref="A68:A69"/>
    <mergeCell ref="B68:B69"/>
    <mergeCell ref="C68:C69"/>
    <mergeCell ref="D68:D69"/>
    <mergeCell ref="E68:E69"/>
    <mergeCell ref="F81:F82"/>
    <mergeCell ref="A74:A75"/>
    <mergeCell ref="B74:B75"/>
    <mergeCell ref="C74:C75"/>
    <mergeCell ref="D74:D75"/>
    <mergeCell ref="E74:E75"/>
    <mergeCell ref="F74:F75"/>
    <mergeCell ref="A81:A82"/>
    <mergeCell ref="B81:B82"/>
    <mergeCell ref="C81:C82"/>
    <mergeCell ref="D81:D82"/>
    <mergeCell ref="E81:E82"/>
    <mergeCell ref="O1:T1"/>
    <mergeCell ref="A5:E5"/>
    <mergeCell ref="F5:F6"/>
    <mergeCell ref="G5:G6"/>
    <mergeCell ref="A3:T3"/>
    <mergeCell ref="H5:L5"/>
    <mergeCell ref="A51:A54"/>
    <mergeCell ref="B51:B54"/>
    <mergeCell ref="C51:C54"/>
    <mergeCell ref="D51:D54"/>
    <mergeCell ref="E51:E54"/>
    <mergeCell ref="F51:F54"/>
    <mergeCell ref="C43:C46"/>
    <mergeCell ref="D43:D46"/>
    <mergeCell ref="E43:E46"/>
    <mergeCell ref="F43:F46"/>
    <mergeCell ref="A47:A50"/>
    <mergeCell ref="B47:B50"/>
    <mergeCell ref="C47:C50"/>
    <mergeCell ref="D47:D50"/>
    <mergeCell ref="E47:E50"/>
    <mergeCell ref="F47:F50"/>
    <mergeCell ref="M5:T5"/>
    <mergeCell ref="A13:A18"/>
    <mergeCell ref="B43:B46"/>
    <mergeCell ref="A28:A30"/>
    <mergeCell ref="B28:B30"/>
    <mergeCell ref="C28:C30"/>
    <mergeCell ref="D28:D30"/>
    <mergeCell ref="E28:E30"/>
    <mergeCell ref="F28:F30"/>
    <mergeCell ref="A59:A62"/>
    <mergeCell ref="B59:B62"/>
    <mergeCell ref="C59:C62"/>
    <mergeCell ref="D59:D62"/>
    <mergeCell ref="E59:E62"/>
    <mergeCell ref="F59:F62"/>
    <mergeCell ref="A55:A58"/>
    <mergeCell ref="B55:B58"/>
    <mergeCell ref="C55:C58"/>
    <mergeCell ref="D55:D58"/>
    <mergeCell ref="E55:E58"/>
    <mergeCell ref="F55:F58"/>
    <mergeCell ref="A71:A73"/>
    <mergeCell ref="B71:B73"/>
    <mergeCell ref="C71:C73"/>
    <mergeCell ref="D71:D73"/>
    <mergeCell ref="E71:E73"/>
    <mergeCell ref="F71:F73"/>
    <mergeCell ref="G71:G73"/>
    <mergeCell ref="G31:G32"/>
    <mergeCell ref="F31:F32"/>
    <mergeCell ref="A33:A35"/>
    <mergeCell ref="B33:B35"/>
    <mergeCell ref="C33:C35"/>
    <mergeCell ref="D33:D35"/>
    <mergeCell ref="E33:E35"/>
    <mergeCell ref="F33:F35"/>
    <mergeCell ref="A31:A32"/>
    <mergeCell ref="B31:B32"/>
    <mergeCell ref="A38:A42"/>
    <mergeCell ref="B38:B42"/>
    <mergeCell ref="C38:C42"/>
    <mergeCell ref="D38:D42"/>
    <mergeCell ref="E38:E42"/>
    <mergeCell ref="F38:F42"/>
    <mergeCell ref="A43:A46"/>
  </mergeCells>
  <conditionalFormatting sqref="A13:F13 A38:F38 A63:F63 A68:F69 A74:F74 A81:F81 A5:M5 A1:O1 A28:Q28 A36:F36 A24:F24 A32:F32 A31:R31 A29:F29 S28:S30 H32:R32 G45:U45 U38 G35:U35 U28:U30 T31:U32 M24:U27 W15:XFD48 G21:U23 A43:U44 A42:F42 G44:L45 H46:U46 M47:U48 A34:F34 A7:G12 U63:XFD63 U74:XFD74 U81:XFD81 U5:XFD5 A2:XFD4 A6:XFD6 U1:XFD1 A82:XFD1048576 A75:XFD80 U68:XFD69 A64:XFD67 V47 V43 A33:V33 V31 V28 V24 V19:V20 H36:V37 M49:XFD62 H34:V34 M72:XFD73 U7:XFD13 A14:XFD14 A15:U20 U39:V39 U40:U42 H42:T42 A39:T41 H29:Q30 A70:XFD70 A71:J71 L71:XFD71">
    <cfRule type="cellIs" dxfId="28" priority="64" operator="equal">
      <formula>0</formula>
    </cfRule>
  </conditionalFormatting>
  <conditionalFormatting sqref="M7:T12">
    <cfRule type="cellIs" dxfId="27" priority="63" operator="equal">
      <formula>0</formula>
    </cfRule>
  </conditionalFormatting>
  <conditionalFormatting sqref="A47:F48">
    <cfRule type="cellIs" dxfId="26" priority="38" operator="equal">
      <formula>0</formula>
    </cfRule>
  </conditionalFormatting>
  <conditionalFormatting sqref="A51:F52">
    <cfRule type="cellIs" dxfId="25" priority="37" operator="equal">
      <formula>0</formula>
    </cfRule>
  </conditionalFormatting>
  <conditionalFormatting sqref="A55:F56">
    <cfRule type="cellIs" dxfId="24" priority="36" operator="equal">
      <formula>0</formula>
    </cfRule>
  </conditionalFormatting>
  <conditionalFormatting sqref="A59:F60">
    <cfRule type="cellIs" dxfId="23" priority="35" operator="equal">
      <formula>0</formula>
    </cfRule>
  </conditionalFormatting>
  <conditionalFormatting sqref="A37:E37">
    <cfRule type="cellIs" dxfId="22" priority="34" operator="equal">
      <formula>0</formula>
    </cfRule>
  </conditionalFormatting>
  <conditionalFormatting sqref="G36:G37">
    <cfRule type="cellIs" dxfId="21" priority="33" operator="equal">
      <formula>0</formula>
    </cfRule>
  </conditionalFormatting>
  <conditionalFormatting sqref="H69:T69">
    <cfRule type="cellIs" dxfId="20" priority="28" operator="equal">
      <formula>0</formula>
    </cfRule>
  </conditionalFormatting>
  <conditionalFormatting sqref="R28:R30">
    <cfRule type="cellIs" dxfId="19" priority="21" operator="equal">
      <formula>0</formula>
    </cfRule>
  </conditionalFormatting>
  <conditionalFormatting sqref="T28:T30">
    <cfRule type="cellIs" dxfId="18" priority="20" operator="equal">
      <formula>0</formula>
    </cfRule>
  </conditionalFormatting>
  <conditionalFormatting sqref="S31:S32">
    <cfRule type="cellIs" dxfId="17" priority="19" operator="equal">
      <formula>0</formula>
    </cfRule>
  </conditionalFormatting>
  <conditionalFormatting sqref="G62">
    <cfRule type="cellIs" dxfId="16" priority="4" operator="equal">
      <formula>0</formula>
    </cfRule>
  </conditionalFormatting>
  <conditionalFormatting sqref="G69">
    <cfRule type="cellIs" dxfId="15" priority="17" operator="equal">
      <formula>0</formula>
    </cfRule>
  </conditionalFormatting>
  <conditionalFormatting sqref="G24:L27">
    <cfRule type="cellIs" dxfId="14" priority="16" operator="equal">
      <formula>0</formula>
    </cfRule>
  </conditionalFormatting>
  <conditionalFormatting sqref="G42">
    <cfRule type="cellIs" dxfId="13" priority="14" operator="equal">
      <formula>0</formula>
    </cfRule>
  </conditionalFormatting>
  <conditionalFormatting sqref="G46">
    <cfRule type="cellIs" dxfId="12" priority="12" operator="equal">
      <formula>0</formula>
    </cfRule>
  </conditionalFormatting>
  <conditionalFormatting sqref="G47:L49 H50:L50">
    <cfRule type="cellIs" dxfId="11" priority="11" operator="equal">
      <formula>0</formula>
    </cfRule>
  </conditionalFormatting>
  <conditionalFormatting sqref="G50">
    <cfRule type="cellIs" dxfId="10" priority="10" operator="equal">
      <formula>0</formula>
    </cfRule>
  </conditionalFormatting>
  <conditionalFormatting sqref="G51:L53 H54:L54">
    <cfRule type="cellIs" dxfId="9" priority="9" operator="equal">
      <formula>0</formula>
    </cfRule>
  </conditionalFormatting>
  <conditionalFormatting sqref="G54">
    <cfRule type="cellIs" dxfId="8" priority="8" operator="equal">
      <formula>0</formula>
    </cfRule>
  </conditionalFormatting>
  <conditionalFormatting sqref="G55:L57 H58:L58">
    <cfRule type="cellIs" dxfId="7" priority="7" operator="equal">
      <formula>0</formula>
    </cfRule>
  </conditionalFormatting>
  <conditionalFormatting sqref="G58">
    <cfRule type="cellIs" dxfId="6" priority="6" operator="equal">
      <formula>0</formula>
    </cfRule>
  </conditionalFormatting>
  <conditionalFormatting sqref="G59:L61 H62:L62">
    <cfRule type="cellIs" dxfId="5" priority="5" operator="equal">
      <formula>0</formula>
    </cfRule>
  </conditionalFormatting>
  <conditionalFormatting sqref="H72:L73">
    <cfRule type="cellIs" dxfId="4" priority="2" operator="equal">
      <formula>0</formula>
    </cfRule>
  </conditionalFormatting>
  <conditionalFormatting sqref="K71">
    <cfRule type="cellIs" dxfId="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5"/>
  <sheetViews>
    <sheetView topLeftCell="A7" zoomScaleNormal="100" workbookViewId="0">
      <selection activeCell="H13" sqref="H13"/>
    </sheetView>
  </sheetViews>
  <sheetFormatPr defaultRowHeight="12.75"/>
  <cols>
    <col min="1" max="2" width="5.85546875" style="6" customWidth="1"/>
    <col min="3" max="3" width="29.42578125" style="6" customWidth="1"/>
    <col min="4" max="4" width="26" style="61" customWidth="1"/>
    <col min="5" max="5" width="9.140625" style="61" customWidth="1"/>
    <col min="6" max="6" width="9.140625" style="6" customWidth="1"/>
    <col min="7" max="16384" width="9.140625" style="6"/>
  </cols>
  <sheetData>
    <row r="1" spans="1:13" ht="64.5" customHeight="1">
      <c r="H1" s="259" t="s">
        <v>164</v>
      </c>
      <c r="I1" s="259"/>
      <c r="J1" s="259"/>
      <c r="K1" s="259"/>
      <c r="L1" s="259"/>
      <c r="M1" s="259"/>
    </row>
    <row r="3" spans="1:13">
      <c r="A3" s="262" t="s">
        <v>97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</row>
    <row r="4" spans="1:13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s="59" customFormat="1" ht="51" customHeight="1">
      <c r="A5" s="252" t="s">
        <v>1</v>
      </c>
      <c r="B5" s="252"/>
      <c r="C5" s="252" t="s">
        <v>94</v>
      </c>
      <c r="D5" s="252" t="s">
        <v>98</v>
      </c>
      <c r="E5" s="248" t="s">
        <v>99</v>
      </c>
      <c r="F5" s="249"/>
      <c r="G5" s="249"/>
      <c r="H5" s="249"/>
      <c r="I5" s="249"/>
      <c r="J5" s="249"/>
      <c r="K5" s="249"/>
      <c r="L5" s="249"/>
      <c r="M5" s="250"/>
    </row>
    <row r="6" spans="1:13" s="59" customFormat="1">
      <c r="A6" s="67" t="s">
        <v>12</v>
      </c>
      <c r="B6" s="67" t="s">
        <v>13</v>
      </c>
      <c r="C6" s="252"/>
      <c r="D6" s="252"/>
      <c r="E6" s="93" t="s">
        <v>100</v>
      </c>
      <c r="F6" s="81" t="s">
        <v>4</v>
      </c>
      <c r="G6" s="81" t="s">
        <v>5</v>
      </c>
      <c r="H6" s="81" t="s">
        <v>6</v>
      </c>
      <c r="I6" s="81" t="s">
        <v>7</v>
      </c>
      <c r="J6" s="81" t="s">
        <v>8</v>
      </c>
      <c r="K6" s="81" t="s">
        <v>9</v>
      </c>
      <c r="L6" s="81" t="s">
        <v>10</v>
      </c>
      <c r="M6" s="81" t="s">
        <v>11</v>
      </c>
    </row>
    <row r="7" spans="1:13">
      <c r="A7" s="321" t="s">
        <v>194</v>
      </c>
      <c r="B7" s="321"/>
      <c r="C7" s="322" t="s">
        <v>161</v>
      </c>
      <c r="D7" s="86" t="s">
        <v>95</v>
      </c>
      <c r="E7" s="103">
        <f>SUM(F7:M7)</f>
        <v>125129.75999999937</v>
      </c>
      <c r="F7" s="103">
        <f>SUM(F8,F14,F15,)</f>
        <v>7507.1</v>
      </c>
      <c r="G7" s="103">
        <f t="shared" ref="G7:M7" si="0">SUM(G8,G14,G15,)</f>
        <v>6714.98</v>
      </c>
      <c r="H7" s="103">
        <f t="shared" si="0"/>
        <v>16720.719999999907</v>
      </c>
      <c r="I7" s="103">
        <f t="shared" si="0"/>
        <v>17389.549999999905</v>
      </c>
      <c r="J7" s="103">
        <f t="shared" si="0"/>
        <v>18084.769999999899</v>
      </c>
      <c r="K7" s="103">
        <f t="shared" si="0"/>
        <v>18808.519999999895</v>
      </c>
      <c r="L7" s="103">
        <f t="shared" si="0"/>
        <v>19560.939999999893</v>
      </c>
      <c r="M7" s="103">
        <f t="shared" si="0"/>
        <v>20343.179999999884</v>
      </c>
    </row>
    <row r="8" spans="1:13" ht="25.5">
      <c r="A8" s="321"/>
      <c r="B8" s="321"/>
      <c r="C8" s="322"/>
      <c r="D8" s="65" t="s">
        <v>101</v>
      </c>
      <c r="E8" s="104">
        <f t="shared" ref="E8:E14" si="1">SUM(F8:M8)</f>
        <v>4475.71</v>
      </c>
      <c r="F8" s="104">
        <f t="shared" ref="F8:M8" si="2">SUM(F10:F13)</f>
        <v>1208.8</v>
      </c>
      <c r="G8" s="104">
        <f t="shared" si="2"/>
        <v>428</v>
      </c>
      <c r="H8" s="104">
        <f t="shared" si="2"/>
        <v>428</v>
      </c>
      <c r="I8" s="104">
        <f t="shared" si="2"/>
        <v>445.12</v>
      </c>
      <c r="J8" s="104">
        <f t="shared" si="2"/>
        <v>462.91999999999996</v>
      </c>
      <c r="K8" s="104">
        <f t="shared" si="2"/>
        <v>481.43999999999994</v>
      </c>
      <c r="L8" s="104">
        <f t="shared" si="2"/>
        <v>500.7</v>
      </c>
      <c r="M8" s="104">
        <f t="shared" si="2"/>
        <v>520.73</v>
      </c>
    </row>
    <row r="9" spans="1:13">
      <c r="A9" s="321"/>
      <c r="B9" s="321"/>
      <c r="C9" s="322"/>
      <c r="D9" s="94" t="s">
        <v>102</v>
      </c>
      <c r="E9" s="104">
        <f t="shared" si="1"/>
        <v>0</v>
      </c>
      <c r="F9" s="104"/>
      <c r="G9" s="104"/>
      <c r="H9" s="104"/>
      <c r="I9" s="104"/>
      <c r="J9" s="104"/>
      <c r="K9" s="104"/>
      <c r="L9" s="104"/>
      <c r="M9" s="104"/>
    </row>
    <row r="10" spans="1:13" ht="38.25">
      <c r="A10" s="321"/>
      <c r="B10" s="321"/>
      <c r="C10" s="322"/>
      <c r="D10" s="95" t="s">
        <v>103</v>
      </c>
      <c r="E10" s="104">
        <f t="shared" si="1"/>
        <v>3694.91</v>
      </c>
      <c r="F10" s="104">
        <v>428</v>
      </c>
      <c r="G10" s="104">
        <f>'Приложение 5'!N7</f>
        <v>428</v>
      </c>
      <c r="H10" s="104">
        <f>'Приложение 5'!O7</f>
        <v>428</v>
      </c>
      <c r="I10" s="104">
        <f>'Приложение 5'!P7</f>
        <v>445.12</v>
      </c>
      <c r="J10" s="104">
        <f>'Приложение 5'!Q7</f>
        <v>462.91999999999996</v>
      </c>
      <c r="K10" s="104">
        <f>'Приложение 5'!R7</f>
        <v>481.43999999999994</v>
      </c>
      <c r="L10" s="104">
        <f>'Приложение 5'!S7</f>
        <v>500.7</v>
      </c>
      <c r="M10" s="104">
        <f>'Приложение 5'!T7</f>
        <v>520.73</v>
      </c>
    </row>
    <row r="11" spans="1:13" ht="25.5">
      <c r="A11" s="321"/>
      <c r="B11" s="321"/>
      <c r="C11" s="322"/>
      <c r="D11" s="95" t="s">
        <v>104</v>
      </c>
      <c r="E11" s="104">
        <f t="shared" si="1"/>
        <v>780.8</v>
      </c>
      <c r="F11" s="104">
        <v>780.8</v>
      </c>
      <c r="G11" s="104">
        <v>0</v>
      </c>
      <c r="H11" s="104">
        <v>0</v>
      </c>
      <c r="I11" s="104">
        <v>0</v>
      </c>
      <c r="J11" s="104">
        <v>0</v>
      </c>
      <c r="K11" s="104">
        <v>0</v>
      </c>
      <c r="L11" s="104">
        <v>0</v>
      </c>
      <c r="M11" s="104">
        <v>0</v>
      </c>
    </row>
    <row r="12" spans="1:13" ht="25.5">
      <c r="A12" s="321"/>
      <c r="B12" s="321"/>
      <c r="C12" s="322"/>
      <c r="D12" s="95" t="s">
        <v>105</v>
      </c>
      <c r="E12" s="104">
        <f t="shared" si="1"/>
        <v>0</v>
      </c>
      <c r="F12" s="104"/>
      <c r="G12" s="104"/>
      <c r="H12" s="104"/>
      <c r="I12" s="104"/>
      <c r="J12" s="104"/>
      <c r="K12" s="104"/>
      <c r="L12" s="104"/>
      <c r="M12" s="104"/>
    </row>
    <row r="13" spans="1:13" ht="63.75">
      <c r="A13" s="321"/>
      <c r="B13" s="321"/>
      <c r="C13" s="322"/>
      <c r="D13" s="95" t="s">
        <v>106</v>
      </c>
      <c r="E13" s="104">
        <f t="shared" si="1"/>
        <v>0</v>
      </c>
      <c r="F13" s="104"/>
      <c r="G13" s="104"/>
      <c r="H13" s="104"/>
      <c r="I13" s="104"/>
      <c r="J13" s="104"/>
      <c r="K13" s="104"/>
      <c r="L13" s="104"/>
      <c r="M13" s="104"/>
    </row>
    <row r="14" spans="1:13" ht="38.25">
      <c r="A14" s="321"/>
      <c r="B14" s="321"/>
      <c r="C14" s="322"/>
      <c r="D14" s="65" t="s">
        <v>107</v>
      </c>
      <c r="E14" s="104">
        <f t="shared" si="1"/>
        <v>104989.86999999938</v>
      </c>
      <c r="F14" s="104">
        <v>4598.3</v>
      </c>
      <c r="G14" s="104">
        <v>4518.9799999999996</v>
      </c>
      <c r="H14" s="104">
        <f t="shared" ref="H14:M14" si="3">H17</f>
        <v>14453.999999999907</v>
      </c>
      <c r="I14" s="104">
        <f t="shared" si="3"/>
        <v>15032.159999999903</v>
      </c>
      <c r="J14" s="104">
        <f t="shared" si="3"/>
        <v>15633.089999999898</v>
      </c>
      <c r="K14" s="104">
        <f t="shared" si="3"/>
        <v>16258.769999999895</v>
      </c>
      <c r="L14" s="104">
        <f t="shared" si="3"/>
        <v>16909.199999999892</v>
      </c>
      <c r="M14" s="104">
        <f t="shared" si="3"/>
        <v>17585.369999999886</v>
      </c>
    </row>
    <row r="15" spans="1:13">
      <c r="A15" s="321"/>
      <c r="B15" s="321"/>
      <c r="C15" s="322"/>
      <c r="D15" s="65" t="s">
        <v>108</v>
      </c>
      <c r="E15" s="104">
        <f>SUM(F15:M15)</f>
        <v>15664.179999999998</v>
      </c>
      <c r="F15" s="219">
        <v>1700</v>
      </c>
      <c r="G15" s="219">
        <f>ROUND(F15*1.04,2)</f>
        <v>1768</v>
      </c>
      <c r="H15" s="219">
        <f t="shared" ref="H15:M15" si="4">ROUND(G15*1.04,2)</f>
        <v>1838.72</v>
      </c>
      <c r="I15" s="219">
        <f t="shared" si="4"/>
        <v>1912.27</v>
      </c>
      <c r="J15" s="219">
        <f t="shared" si="4"/>
        <v>1988.76</v>
      </c>
      <c r="K15" s="219">
        <f t="shared" si="4"/>
        <v>2068.31</v>
      </c>
      <c r="L15" s="219">
        <f t="shared" si="4"/>
        <v>2151.04</v>
      </c>
      <c r="M15" s="219">
        <f t="shared" si="4"/>
        <v>2237.08</v>
      </c>
    </row>
    <row r="17" spans="4:13">
      <c r="D17" s="146" t="s">
        <v>144</v>
      </c>
      <c r="F17" s="104">
        <f>SUM('Приложение 5'!M72,'Приложение 5'!M33,'Приложение 5'!M31,'Приложение 5'!M28)/(100%/99%-1)</f>
        <v>6038.9999999999609</v>
      </c>
      <c r="G17" s="104">
        <f>SUM('Приложение 5'!N72,'Приложение 5'!N33,'Приложение 5'!N31,'Приложение 5'!N28)/(100%/99%-1)</f>
        <v>14453.999999999907</v>
      </c>
      <c r="H17" s="104">
        <f>SUM('Приложение 5'!O72,'Приложение 5'!O33,'Приложение 5'!O31,'Приложение 5'!O28)/(100%/99%-1)</f>
        <v>14453.999999999907</v>
      </c>
      <c r="I17" s="104">
        <f>SUM('Приложение 5'!P72,'Приложение 5'!P33,'Приложение 5'!P31,'Приложение 5'!P28)/(100%/99%-1)</f>
        <v>15032.159999999903</v>
      </c>
      <c r="J17" s="104">
        <f>SUM('Приложение 5'!Q72,'Приложение 5'!Q33,'Приложение 5'!Q31,'Приложение 5'!Q28)/(100%/99%-1)</f>
        <v>15633.089999999898</v>
      </c>
      <c r="K17" s="104">
        <f>SUM('Приложение 5'!R72,'Приложение 5'!R33,'Приложение 5'!R31,'Приложение 5'!R28)/(100%/99%-1)</f>
        <v>16258.769999999895</v>
      </c>
      <c r="L17" s="104">
        <f>SUM('Приложение 5'!S72,'Приложение 5'!S33,'Приложение 5'!S31,'Приложение 5'!S28)/(100%/99%-1)</f>
        <v>16909.199999999892</v>
      </c>
      <c r="M17" s="104">
        <f>SUM('Приложение 5'!T72,'Приложение 5'!T33,'Приложение 5'!T31,'Приложение 5'!T28)/(100%/99%-1)</f>
        <v>17585.369999999886</v>
      </c>
    </row>
    <row r="19" spans="4:13">
      <c r="F19" s="61"/>
      <c r="G19" s="61"/>
      <c r="H19" s="61"/>
      <c r="I19" s="61"/>
      <c r="J19" s="61"/>
      <c r="K19" s="61"/>
      <c r="L19" s="61"/>
      <c r="M19" s="61"/>
    </row>
    <row r="20" spans="4:13">
      <c r="F20" s="61"/>
      <c r="G20" s="61"/>
      <c r="H20" s="61"/>
      <c r="I20" s="61"/>
      <c r="J20" s="61"/>
      <c r="K20" s="61"/>
      <c r="L20" s="61"/>
      <c r="M20" s="61"/>
    </row>
    <row r="21" spans="4:13">
      <c r="F21" s="61"/>
      <c r="G21" s="61"/>
      <c r="H21" s="61"/>
      <c r="I21" s="61"/>
      <c r="J21" s="61"/>
      <c r="K21" s="61"/>
      <c r="L21" s="61"/>
      <c r="M21" s="61"/>
    </row>
    <row r="22" spans="4:13">
      <c r="F22" s="61"/>
      <c r="G22" s="61"/>
      <c r="H22" s="61"/>
      <c r="I22" s="61"/>
      <c r="J22" s="61"/>
      <c r="K22" s="61"/>
      <c r="L22" s="61"/>
      <c r="M22" s="61"/>
    </row>
    <row r="23" spans="4:13">
      <c r="F23" s="61"/>
      <c r="G23" s="61"/>
      <c r="H23" s="61"/>
      <c r="I23" s="61"/>
      <c r="J23" s="61"/>
      <c r="K23" s="61"/>
      <c r="L23" s="61"/>
      <c r="M23" s="61"/>
    </row>
    <row r="24" spans="4:13">
      <c r="F24" s="61"/>
      <c r="G24" s="61"/>
      <c r="H24" s="61"/>
      <c r="I24" s="61"/>
      <c r="J24" s="61"/>
      <c r="K24" s="61"/>
      <c r="L24" s="61"/>
      <c r="M24" s="61"/>
    </row>
    <row r="25" spans="4:13">
      <c r="F25" s="61"/>
      <c r="G25" s="61"/>
      <c r="H25" s="61"/>
      <c r="I25" s="61"/>
      <c r="J25" s="61"/>
      <c r="K25" s="61"/>
      <c r="L25" s="61"/>
      <c r="M25" s="61"/>
    </row>
  </sheetData>
  <mergeCells count="9">
    <mergeCell ref="H1:M1"/>
    <mergeCell ref="A7:A15"/>
    <mergeCell ref="B7:B15"/>
    <mergeCell ref="C7:C15"/>
    <mergeCell ref="A3:M3"/>
    <mergeCell ref="A5:B5"/>
    <mergeCell ref="C5:C6"/>
    <mergeCell ref="D5:D6"/>
    <mergeCell ref="E5:M5"/>
  </mergeCells>
  <conditionalFormatting sqref="A7:D15 N7:XFD15 A2:XFD6 N1:XFD1 A1:H1 A16:XFD16 A17:E17 N17:XFD17 A18:XFD1048576">
    <cfRule type="cellIs" dxfId="2" priority="28" operator="equal">
      <formula>0</formula>
    </cfRule>
  </conditionalFormatting>
  <conditionalFormatting sqref="E7:M15">
    <cfRule type="cellIs" dxfId="1" priority="3" operator="equal">
      <formula>0</formula>
    </cfRule>
  </conditionalFormatting>
  <conditionalFormatting sqref="F17:M17"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4"/>
  <sheetViews>
    <sheetView workbookViewId="0">
      <pane xSplit="2" ySplit="7" topLeftCell="C26" activePane="bottomRight" state="frozen"/>
      <selection pane="topRight" activeCell="C1" sqref="C1"/>
      <selection pane="bottomLeft" activeCell="A8" sqref="A8"/>
      <selection pane="bottomRight" activeCell="B39" sqref="B39"/>
    </sheetView>
  </sheetViews>
  <sheetFormatPr defaultColWidth="9.140625" defaultRowHeight="12.75" outlineLevelRow="1"/>
  <cols>
    <col min="1" max="1" width="5.140625" style="1" customWidth="1"/>
    <col min="2" max="2" width="49.5703125" style="1" customWidth="1"/>
    <col min="3" max="3" width="9.7109375" style="1" customWidth="1"/>
    <col min="4" max="4" width="9.140625" style="1"/>
    <col min="5" max="5" width="9.42578125" style="1" bestFit="1" customWidth="1"/>
    <col min="6" max="6" width="9.7109375" style="1" customWidth="1"/>
    <col min="7" max="8" width="9.140625" style="1"/>
    <col min="9" max="9" width="9.7109375" style="1" customWidth="1"/>
    <col min="10" max="11" width="9.140625" style="1"/>
    <col min="12" max="12" width="9.7109375" style="1" customWidth="1"/>
    <col min="13" max="14" width="9.140625" style="1"/>
    <col min="15" max="15" width="9.7109375" style="1" customWidth="1"/>
    <col min="16" max="17" width="9.140625" style="1"/>
    <col min="18" max="18" width="9.7109375" style="1" customWidth="1"/>
    <col min="19" max="20" width="9.140625" style="1"/>
    <col min="21" max="21" width="9.7109375" style="1" customWidth="1"/>
    <col min="22" max="23" width="9.140625" style="1"/>
    <col min="24" max="24" width="9.7109375" style="1" customWidth="1"/>
    <col min="25" max="16384" width="9.140625" style="1"/>
  </cols>
  <sheetData>
    <row r="1" spans="1:26" ht="15">
      <c r="A1" s="68"/>
      <c r="B1" s="68"/>
      <c r="F1" s="69"/>
      <c r="I1" s="69"/>
      <c r="L1" s="69"/>
      <c r="O1" s="69"/>
      <c r="R1" s="69"/>
      <c r="U1" s="69"/>
      <c r="X1" s="69"/>
      <c r="Z1" s="69" t="s">
        <v>53</v>
      </c>
    </row>
    <row r="2" spans="1:26" ht="15">
      <c r="A2" s="68"/>
      <c r="B2" s="68"/>
      <c r="C2" s="69"/>
      <c r="F2" s="69"/>
      <c r="I2" s="69"/>
      <c r="L2" s="69"/>
      <c r="O2" s="69"/>
      <c r="R2" s="69"/>
      <c r="U2" s="69"/>
      <c r="X2" s="69"/>
    </row>
    <row r="3" spans="1:26" ht="15">
      <c r="A3" s="70"/>
      <c r="B3" s="326" t="s">
        <v>54</v>
      </c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</row>
    <row r="4" spans="1:26" ht="15">
      <c r="A4" s="71"/>
      <c r="B4" s="72"/>
      <c r="C4" s="72"/>
      <c r="F4" s="72"/>
      <c r="I4" s="72"/>
      <c r="L4" s="72"/>
      <c r="O4" s="72"/>
      <c r="R4" s="72"/>
      <c r="U4" s="72"/>
      <c r="X4" s="72"/>
    </row>
    <row r="5" spans="1:26" s="76" customFormat="1" ht="12.75" customHeight="1">
      <c r="A5" s="327" t="s">
        <v>31</v>
      </c>
      <c r="B5" s="327" t="s">
        <v>55</v>
      </c>
      <c r="C5" s="327" t="s">
        <v>56</v>
      </c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</row>
    <row r="6" spans="1:26" s="76" customFormat="1" ht="12.75" customHeight="1">
      <c r="A6" s="327"/>
      <c r="B6" s="327"/>
      <c r="C6" s="328" t="s">
        <v>4</v>
      </c>
      <c r="D6" s="329"/>
      <c r="E6" s="330"/>
      <c r="F6" s="323" t="s">
        <v>5</v>
      </c>
      <c r="G6" s="324"/>
      <c r="H6" s="325"/>
      <c r="I6" s="323" t="s">
        <v>6</v>
      </c>
      <c r="J6" s="324"/>
      <c r="K6" s="325"/>
      <c r="L6" s="323" t="s">
        <v>7</v>
      </c>
      <c r="M6" s="324"/>
      <c r="N6" s="325"/>
      <c r="O6" s="323" t="s">
        <v>8</v>
      </c>
      <c r="P6" s="324"/>
      <c r="Q6" s="325"/>
      <c r="R6" s="323" t="s">
        <v>9</v>
      </c>
      <c r="S6" s="324"/>
      <c r="T6" s="325"/>
      <c r="U6" s="323" t="s">
        <v>10</v>
      </c>
      <c r="V6" s="324"/>
      <c r="W6" s="325"/>
      <c r="X6" s="323" t="s">
        <v>11</v>
      </c>
      <c r="Y6" s="324"/>
      <c r="Z6" s="325"/>
    </row>
    <row r="7" spans="1:26" s="76" customFormat="1" ht="33.75">
      <c r="A7" s="327"/>
      <c r="B7" s="327"/>
      <c r="C7" s="185" t="s">
        <v>57</v>
      </c>
      <c r="D7" s="186" t="s">
        <v>58</v>
      </c>
      <c r="E7" s="187" t="s">
        <v>59</v>
      </c>
      <c r="F7" s="202" t="s">
        <v>57</v>
      </c>
      <c r="G7" s="203" t="s">
        <v>58</v>
      </c>
      <c r="H7" s="204" t="s">
        <v>59</v>
      </c>
      <c r="I7" s="202" t="s">
        <v>57</v>
      </c>
      <c r="J7" s="203" t="s">
        <v>58</v>
      </c>
      <c r="K7" s="204" t="s">
        <v>59</v>
      </c>
      <c r="L7" s="202" t="s">
        <v>57</v>
      </c>
      <c r="M7" s="203" t="s">
        <v>58</v>
      </c>
      <c r="N7" s="204" t="s">
        <v>59</v>
      </c>
      <c r="O7" s="202" t="s">
        <v>57</v>
      </c>
      <c r="P7" s="203" t="s">
        <v>58</v>
      </c>
      <c r="Q7" s="204" t="s">
        <v>59</v>
      </c>
      <c r="R7" s="202" t="s">
        <v>57</v>
      </c>
      <c r="S7" s="203" t="s">
        <v>58</v>
      </c>
      <c r="T7" s="204" t="s">
        <v>59</v>
      </c>
      <c r="U7" s="2" t="s">
        <v>57</v>
      </c>
      <c r="V7" s="2" t="s">
        <v>58</v>
      </c>
      <c r="W7" s="2" t="s">
        <v>59</v>
      </c>
      <c r="X7" s="202" t="s">
        <v>57</v>
      </c>
      <c r="Y7" s="203" t="s">
        <v>58</v>
      </c>
      <c r="Z7" s="204" t="s">
        <v>59</v>
      </c>
    </row>
    <row r="8" spans="1:26">
      <c r="A8" s="96" t="str">
        <f>'Приложение 2'!C8</f>
        <v>01</v>
      </c>
      <c r="B8" s="77" t="str">
        <f>'Приложение 2'!E8</f>
        <v>Внедрение энергоменеджмента</v>
      </c>
      <c r="C8" s="188">
        <f>SUM(C9:C16)</f>
        <v>0</v>
      </c>
      <c r="D8" s="189">
        <f t="shared" ref="D8:Z8" si="0">SUM(D9:D16)</f>
        <v>0</v>
      </c>
      <c r="E8" s="190">
        <f t="shared" si="0"/>
        <v>0</v>
      </c>
      <c r="F8" s="205">
        <f t="shared" si="0"/>
        <v>0</v>
      </c>
      <c r="G8" s="206">
        <f t="shared" si="0"/>
        <v>0</v>
      </c>
      <c r="H8" s="207">
        <f t="shared" si="0"/>
        <v>0</v>
      </c>
      <c r="I8" s="205">
        <f t="shared" si="0"/>
        <v>0</v>
      </c>
      <c r="J8" s="206">
        <f t="shared" si="0"/>
        <v>0</v>
      </c>
      <c r="K8" s="207">
        <f t="shared" si="0"/>
        <v>0</v>
      </c>
      <c r="L8" s="205">
        <f t="shared" si="0"/>
        <v>0</v>
      </c>
      <c r="M8" s="206">
        <f t="shared" si="0"/>
        <v>0</v>
      </c>
      <c r="N8" s="207">
        <f t="shared" si="0"/>
        <v>0</v>
      </c>
      <c r="O8" s="205">
        <f t="shared" si="0"/>
        <v>0</v>
      </c>
      <c r="P8" s="206">
        <f t="shared" si="0"/>
        <v>0</v>
      </c>
      <c r="Q8" s="207">
        <f t="shared" si="0"/>
        <v>0</v>
      </c>
      <c r="R8" s="205">
        <f t="shared" si="0"/>
        <v>0</v>
      </c>
      <c r="S8" s="206">
        <f t="shared" si="0"/>
        <v>0</v>
      </c>
      <c r="T8" s="207">
        <f t="shared" si="0"/>
        <v>0</v>
      </c>
      <c r="U8" s="181">
        <f t="shared" si="0"/>
        <v>0</v>
      </c>
      <c r="V8" s="181">
        <f t="shared" si="0"/>
        <v>0</v>
      </c>
      <c r="W8" s="181">
        <f t="shared" si="0"/>
        <v>0</v>
      </c>
      <c r="X8" s="205">
        <f t="shared" si="0"/>
        <v>0</v>
      </c>
      <c r="Y8" s="206">
        <f t="shared" si="0"/>
        <v>0</v>
      </c>
      <c r="Z8" s="207">
        <f t="shared" si="0"/>
        <v>0</v>
      </c>
    </row>
    <row r="9" spans="1:26" ht="51" hidden="1" outlineLevel="1">
      <c r="A9" s="73"/>
      <c r="B9" s="74" t="str">
        <f>'Приложение 2'!E9</f>
        <v>Проведение мониторинга энергоэффективности предприятий, оказывающих услуги теплоснабжения, водоснабжения и водоотведения на территории муниципального образования</v>
      </c>
      <c r="C9" s="191"/>
      <c r="D9" s="192"/>
      <c r="E9" s="193"/>
      <c r="F9" s="208"/>
      <c r="G9" s="209"/>
      <c r="H9" s="210"/>
      <c r="I9" s="208"/>
      <c r="J9" s="209"/>
      <c r="K9" s="210"/>
      <c r="L9" s="208"/>
      <c r="M9" s="209"/>
      <c r="N9" s="210"/>
      <c r="O9" s="208"/>
      <c r="P9" s="209"/>
      <c r="Q9" s="210"/>
      <c r="R9" s="208"/>
      <c r="S9" s="209"/>
      <c r="T9" s="210"/>
      <c r="U9" s="78"/>
      <c r="V9" s="79"/>
      <c r="W9" s="79"/>
      <c r="X9" s="208"/>
      <c r="Y9" s="209"/>
      <c r="Z9" s="210"/>
    </row>
    <row r="10" spans="1:26" ht="38.25" hidden="1" outlineLevel="1">
      <c r="A10" s="73"/>
      <c r="B10" s="74" t="str">
        <f>'Приложение 2'!E10</f>
        <v>Проведение мониторинга энергоэффективности организаций, финансируемых из бюджета муниципального образования</v>
      </c>
      <c r="C10" s="191"/>
      <c r="D10" s="192"/>
      <c r="E10" s="193"/>
      <c r="F10" s="208"/>
      <c r="G10" s="209"/>
      <c r="H10" s="210"/>
      <c r="I10" s="208"/>
      <c r="J10" s="209"/>
      <c r="K10" s="210"/>
      <c r="L10" s="208"/>
      <c r="M10" s="209"/>
      <c r="N10" s="210"/>
      <c r="O10" s="208"/>
      <c r="P10" s="209"/>
      <c r="Q10" s="210"/>
      <c r="R10" s="208"/>
      <c r="S10" s="209"/>
      <c r="T10" s="210"/>
      <c r="U10" s="78"/>
      <c r="V10" s="79"/>
      <c r="W10" s="79"/>
      <c r="X10" s="208"/>
      <c r="Y10" s="209"/>
      <c r="Z10" s="210"/>
    </row>
    <row r="11" spans="1:26" ht="63.75" hidden="1" outlineLevel="1">
      <c r="A11" s="73"/>
      <c r="B11" s="74" t="str">
        <f>'Приложение 2'!E11</f>
        <v>Проведение обучения специалистов органов местного самоуправления, организаций с участием муниципальных образований, а также других организаций в области энергосбережения и повышения энергетической эффективности</v>
      </c>
      <c r="C11" s="191"/>
      <c r="D11" s="192"/>
      <c r="E11" s="193"/>
      <c r="F11" s="208"/>
      <c r="G11" s="209"/>
      <c r="H11" s="210"/>
      <c r="I11" s="208"/>
      <c r="J11" s="209"/>
      <c r="K11" s="210"/>
      <c r="L11" s="208"/>
      <c r="M11" s="209"/>
      <c r="N11" s="210"/>
      <c r="O11" s="208"/>
      <c r="P11" s="209"/>
      <c r="Q11" s="210"/>
      <c r="R11" s="208"/>
      <c r="S11" s="209"/>
      <c r="T11" s="210"/>
      <c r="U11" s="78"/>
      <c r="V11" s="79"/>
      <c r="W11" s="79"/>
      <c r="X11" s="208"/>
      <c r="Y11" s="209"/>
      <c r="Z11" s="210"/>
    </row>
    <row r="12" spans="1:26" ht="38.25" hidden="1" outlineLevel="1">
      <c r="A12" s="73"/>
      <c r="B12" s="74" t="str">
        <f>'Приложение 2'!E12</f>
        <v>Разработка и (или) ежегодная актуализация схемы теплоснабжения в муниципальном образовании в Удмуртской Республике</v>
      </c>
      <c r="C12" s="191"/>
      <c r="D12" s="192"/>
      <c r="E12" s="193"/>
      <c r="F12" s="208"/>
      <c r="G12" s="209"/>
      <c r="H12" s="210"/>
      <c r="I12" s="208"/>
      <c r="J12" s="209"/>
      <c r="K12" s="210"/>
      <c r="L12" s="208"/>
      <c r="M12" s="209"/>
      <c r="N12" s="210"/>
      <c r="O12" s="208"/>
      <c r="P12" s="209"/>
      <c r="Q12" s="210"/>
      <c r="R12" s="208"/>
      <c r="S12" s="209"/>
      <c r="T12" s="210"/>
      <c r="U12" s="78"/>
      <c r="V12" s="79"/>
      <c r="W12" s="79"/>
      <c r="X12" s="208"/>
      <c r="Y12" s="209"/>
      <c r="Z12" s="210"/>
    </row>
    <row r="13" spans="1:26" ht="38.25" hidden="1" outlineLevel="1">
      <c r="A13" s="73"/>
      <c r="B13" s="74" t="str">
        <f>'Приложение 2'!E13</f>
        <v>Разработка и (или) актуализация схемы водоснабжения и водоотведения в муниципальном образовании в Удмуртской Республике</v>
      </c>
      <c r="C13" s="191"/>
      <c r="D13" s="192"/>
      <c r="E13" s="193"/>
      <c r="F13" s="208"/>
      <c r="G13" s="209"/>
      <c r="H13" s="210"/>
      <c r="I13" s="208"/>
      <c r="J13" s="209"/>
      <c r="K13" s="210"/>
      <c r="L13" s="208"/>
      <c r="M13" s="209"/>
      <c r="N13" s="210"/>
      <c r="O13" s="208"/>
      <c r="P13" s="209"/>
      <c r="Q13" s="210"/>
      <c r="R13" s="208"/>
      <c r="S13" s="209"/>
      <c r="T13" s="210"/>
      <c r="U13" s="78"/>
      <c r="V13" s="79"/>
      <c r="W13" s="79"/>
      <c r="X13" s="208"/>
      <c r="Y13" s="209"/>
      <c r="Z13" s="210"/>
    </row>
    <row r="14" spans="1:26" ht="153" hidden="1" outlineLevel="1">
      <c r="A14" s="73"/>
      <c r="B14" s="74" t="str">
        <f>'Приложение 2'!E14</f>
        <v xml:space="preserve">Мероприятия по организации выявления бесхозяйных объектов  недвижимого имущества, используемых для передачи энергетических ресурсов (включая газоснабжение, теплоснабжение, электроснабжение, водоснабжение и водоотведение), постановки в установленном порядке на учет и признанию права муниципальной собственности на них, а также по организации  управления такими объектами с момента их выявления, в том числе по определению источника компенсации возникающих при их эксплуатации нормативных потерь энергетических ресурсов  </v>
      </c>
      <c r="C14" s="191"/>
      <c r="D14" s="192"/>
      <c r="E14" s="193"/>
      <c r="F14" s="208"/>
      <c r="G14" s="209"/>
      <c r="H14" s="210"/>
      <c r="I14" s="208"/>
      <c r="J14" s="209"/>
      <c r="K14" s="210"/>
      <c r="L14" s="208"/>
      <c r="M14" s="209"/>
      <c r="N14" s="210"/>
      <c r="O14" s="208"/>
      <c r="P14" s="209"/>
      <c r="Q14" s="210"/>
      <c r="R14" s="208"/>
      <c r="S14" s="209"/>
      <c r="T14" s="210"/>
      <c r="U14" s="78"/>
      <c r="V14" s="79"/>
      <c r="W14" s="79"/>
      <c r="X14" s="208"/>
      <c r="Y14" s="209"/>
      <c r="Z14" s="210"/>
    </row>
    <row r="15" spans="1:26" ht="63.75" hidden="1" outlineLevel="1">
      <c r="A15" s="73"/>
      <c r="B15" s="74" t="str">
        <f>'Приложение 2'!E15</f>
        <v>Оперативное управление программой "Энергосбережение и повышение энергетической эффективности муниципального образования «Муниципальный округ Вавожский район Удмуртской Республики» на 2023-2030 годы"</v>
      </c>
      <c r="C15" s="191"/>
      <c r="D15" s="192"/>
      <c r="E15" s="193"/>
      <c r="F15" s="208"/>
      <c r="G15" s="209"/>
      <c r="H15" s="210"/>
      <c r="I15" s="208"/>
      <c r="J15" s="209"/>
      <c r="K15" s="210"/>
      <c r="L15" s="208"/>
      <c r="M15" s="209"/>
      <c r="N15" s="210"/>
      <c r="O15" s="208"/>
      <c r="P15" s="209"/>
      <c r="Q15" s="210"/>
      <c r="R15" s="208"/>
      <c r="S15" s="209"/>
      <c r="T15" s="210"/>
      <c r="U15" s="78"/>
      <c r="V15" s="79"/>
      <c r="W15" s="79"/>
      <c r="X15" s="208"/>
      <c r="Y15" s="209"/>
      <c r="Z15" s="210"/>
    </row>
    <row r="16" spans="1:26" ht="76.5" hidden="1" outlineLevel="1">
      <c r="A16" s="73"/>
      <c r="B16" s="74" t="str">
        <f>'Приложение 2'!E16</f>
        <v>Информационное обеспечение мероприятий в области энергосбережения и повышения энергетической эффективности, в том числе информирование потребителей энергетических ресурсов о возможных мероприятиях и способах энергосбережения и повышения энергетической эффективности</v>
      </c>
      <c r="C16" s="191"/>
      <c r="D16" s="192"/>
      <c r="E16" s="193"/>
      <c r="F16" s="208"/>
      <c r="G16" s="209"/>
      <c r="H16" s="210"/>
      <c r="I16" s="208"/>
      <c r="J16" s="209"/>
      <c r="K16" s="210"/>
      <c r="L16" s="208"/>
      <c r="M16" s="209"/>
      <c r="N16" s="210"/>
      <c r="O16" s="208"/>
      <c r="P16" s="209"/>
      <c r="Q16" s="210"/>
      <c r="R16" s="208"/>
      <c r="S16" s="209"/>
      <c r="T16" s="210"/>
      <c r="U16" s="78"/>
      <c r="V16" s="79"/>
      <c r="W16" s="79"/>
      <c r="X16" s="208"/>
      <c r="Y16" s="209"/>
      <c r="Z16" s="210"/>
    </row>
    <row r="17" spans="1:26" ht="51" collapsed="1">
      <c r="A17" s="96" t="str">
        <f>'Приложение 2'!C17</f>
        <v>02</v>
      </c>
      <c r="B17" s="98" t="str">
        <f>'Приложение 2'!E17</f>
        <v>Реализация энергоэффективных технических мероприятий (иных мероприятий) в организациях, финансируемых за счет средств бюджета муниципального образования</v>
      </c>
      <c r="C17" s="188">
        <f>SUM(C18,C22,C26,C30,C34)</f>
        <v>0</v>
      </c>
      <c r="D17" s="189">
        <f t="shared" ref="D17:Z17" si="1">SUM(D18,D22,D26,D30,D34)</f>
        <v>0</v>
      </c>
      <c r="E17" s="190">
        <f t="shared" si="1"/>
        <v>0</v>
      </c>
      <c r="F17" s="205">
        <f t="shared" si="1"/>
        <v>0</v>
      </c>
      <c r="G17" s="206">
        <f t="shared" si="1"/>
        <v>0</v>
      </c>
      <c r="H17" s="207">
        <f t="shared" si="1"/>
        <v>0</v>
      </c>
      <c r="I17" s="205">
        <f t="shared" si="1"/>
        <v>0</v>
      </c>
      <c r="J17" s="206">
        <f t="shared" si="1"/>
        <v>0</v>
      </c>
      <c r="K17" s="207">
        <f t="shared" si="1"/>
        <v>0</v>
      </c>
      <c r="L17" s="205">
        <f t="shared" si="1"/>
        <v>0</v>
      </c>
      <c r="M17" s="206">
        <f t="shared" si="1"/>
        <v>0</v>
      </c>
      <c r="N17" s="207">
        <f t="shared" si="1"/>
        <v>0</v>
      </c>
      <c r="O17" s="205">
        <f t="shared" si="1"/>
        <v>0</v>
      </c>
      <c r="P17" s="206">
        <f t="shared" si="1"/>
        <v>0</v>
      </c>
      <c r="Q17" s="207">
        <f t="shared" si="1"/>
        <v>0</v>
      </c>
      <c r="R17" s="205">
        <f t="shared" si="1"/>
        <v>0</v>
      </c>
      <c r="S17" s="206">
        <f t="shared" si="1"/>
        <v>0</v>
      </c>
      <c r="T17" s="207">
        <f t="shared" si="1"/>
        <v>0</v>
      </c>
      <c r="U17" s="181">
        <f t="shared" si="1"/>
        <v>0</v>
      </c>
      <c r="V17" s="181">
        <f t="shared" si="1"/>
        <v>0</v>
      </c>
      <c r="W17" s="181">
        <f t="shared" si="1"/>
        <v>0</v>
      </c>
      <c r="X17" s="205">
        <f t="shared" si="1"/>
        <v>0</v>
      </c>
      <c r="Y17" s="206">
        <f t="shared" si="1"/>
        <v>0</v>
      </c>
      <c r="Z17" s="207">
        <f t="shared" si="1"/>
        <v>0</v>
      </c>
    </row>
    <row r="18" spans="1:26" s="75" customFormat="1" ht="25.5" outlineLevel="1">
      <c r="A18" s="182"/>
      <c r="B18" s="183" t="str">
        <f>'Приложение 2'!E18</f>
        <v>Установка, замена и поверка приборов учета потребляемых энергетических ресурсов</v>
      </c>
      <c r="C18" s="194">
        <f>SUM(C19:C21)</f>
        <v>0</v>
      </c>
      <c r="D18" s="195">
        <f t="shared" ref="D18:Z18" si="2">SUM(D19:D21)</f>
        <v>0</v>
      </c>
      <c r="E18" s="196">
        <f t="shared" si="2"/>
        <v>0</v>
      </c>
      <c r="F18" s="211">
        <f t="shared" si="2"/>
        <v>0</v>
      </c>
      <c r="G18" s="212">
        <f t="shared" si="2"/>
        <v>0</v>
      </c>
      <c r="H18" s="213">
        <f t="shared" si="2"/>
        <v>0</v>
      </c>
      <c r="I18" s="211">
        <f t="shared" si="2"/>
        <v>0</v>
      </c>
      <c r="J18" s="212">
        <f t="shared" si="2"/>
        <v>0</v>
      </c>
      <c r="K18" s="213">
        <f t="shared" si="2"/>
        <v>0</v>
      </c>
      <c r="L18" s="211">
        <f t="shared" si="2"/>
        <v>0</v>
      </c>
      <c r="M18" s="212">
        <f t="shared" si="2"/>
        <v>0</v>
      </c>
      <c r="N18" s="213">
        <f t="shared" si="2"/>
        <v>0</v>
      </c>
      <c r="O18" s="211">
        <f t="shared" si="2"/>
        <v>0</v>
      </c>
      <c r="P18" s="212">
        <f t="shared" si="2"/>
        <v>0</v>
      </c>
      <c r="Q18" s="213">
        <f t="shared" si="2"/>
        <v>0</v>
      </c>
      <c r="R18" s="211">
        <f t="shared" si="2"/>
        <v>0</v>
      </c>
      <c r="S18" s="212">
        <f t="shared" si="2"/>
        <v>0</v>
      </c>
      <c r="T18" s="213">
        <f t="shared" si="2"/>
        <v>0</v>
      </c>
      <c r="U18" s="184">
        <f t="shared" si="2"/>
        <v>0</v>
      </c>
      <c r="V18" s="184">
        <f t="shared" si="2"/>
        <v>0</v>
      </c>
      <c r="W18" s="184">
        <f t="shared" si="2"/>
        <v>0</v>
      </c>
      <c r="X18" s="211">
        <f t="shared" si="2"/>
        <v>0</v>
      </c>
      <c r="Y18" s="212">
        <f t="shared" si="2"/>
        <v>0</v>
      </c>
      <c r="Z18" s="213">
        <f t="shared" si="2"/>
        <v>0</v>
      </c>
    </row>
    <row r="19" spans="1:26" outlineLevel="1">
      <c r="A19" s="73"/>
      <c r="B19" s="74"/>
      <c r="C19" s="191"/>
      <c r="D19" s="192"/>
      <c r="E19" s="193"/>
      <c r="F19" s="208"/>
      <c r="G19" s="209"/>
      <c r="H19" s="210"/>
      <c r="I19" s="208"/>
      <c r="J19" s="209"/>
      <c r="K19" s="210"/>
      <c r="L19" s="208"/>
      <c r="M19" s="209"/>
      <c r="N19" s="210"/>
      <c r="O19" s="208"/>
      <c r="P19" s="209"/>
      <c r="Q19" s="210"/>
      <c r="R19" s="208"/>
      <c r="S19" s="209"/>
      <c r="T19" s="210"/>
      <c r="U19" s="78"/>
      <c r="V19" s="79"/>
      <c r="W19" s="79"/>
      <c r="X19" s="208"/>
      <c r="Y19" s="209"/>
      <c r="Z19" s="210"/>
    </row>
    <row r="20" spans="1:26" outlineLevel="1">
      <c r="A20" s="73"/>
      <c r="B20" s="74"/>
      <c r="C20" s="191"/>
      <c r="D20" s="192"/>
      <c r="E20" s="193"/>
      <c r="F20" s="208"/>
      <c r="G20" s="209"/>
      <c r="H20" s="210"/>
      <c r="I20" s="208"/>
      <c r="J20" s="209"/>
      <c r="K20" s="210"/>
      <c r="L20" s="208"/>
      <c r="M20" s="209"/>
      <c r="N20" s="210"/>
      <c r="O20" s="208"/>
      <c r="P20" s="209"/>
      <c r="Q20" s="210"/>
      <c r="R20" s="208"/>
      <c r="S20" s="209"/>
      <c r="T20" s="210"/>
      <c r="U20" s="78"/>
      <c r="V20" s="79"/>
      <c r="W20" s="79"/>
      <c r="X20" s="208"/>
      <c r="Y20" s="209"/>
      <c r="Z20" s="210"/>
    </row>
    <row r="21" spans="1:26" outlineLevel="1">
      <c r="A21" s="73"/>
      <c r="B21" s="74"/>
      <c r="C21" s="191"/>
      <c r="D21" s="192"/>
      <c r="E21" s="193"/>
      <c r="F21" s="208"/>
      <c r="G21" s="209"/>
      <c r="H21" s="210"/>
      <c r="I21" s="208"/>
      <c r="J21" s="209"/>
      <c r="K21" s="210"/>
      <c r="L21" s="208"/>
      <c r="M21" s="209"/>
      <c r="N21" s="210"/>
      <c r="O21" s="208"/>
      <c r="P21" s="209"/>
      <c r="Q21" s="210"/>
      <c r="R21" s="208"/>
      <c r="S21" s="209"/>
      <c r="T21" s="210"/>
      <c r="U21" s="78"/>
      <c r="V21" s="79"/>
      <c r="W21" s="79"/>
      <c r="X21" s="208"/>
      <c r="Y21" s="209"/>
      <c r="Z21" s="210"/>
    </row>
    <row r="22" spans="1:26" s="75" customFormat="1" ht="25.5" outlineLevel="1">
      <c r="A22" s="182"/>
      <c r="B22" s="183" t="str">
        <f>'Приложение 2'!E19</f>
        <v>Замена светильников внутреннего и уличного освещения на энергоэффективные</v>
      </c>
      <c r="C22" s="194">
        <f>SUM(C23:C25)</f>
        <v>0</v>
      </c>
      <c r="D22" s="195">
        <f t="shared" ref="D22" si="3">SUM(D23:D25)</f>
        <v>0</v>
      </c>
      <c r="E22" s="196">
        <f t="shared" ref="E22" si="4">SUM(E23:E25)</f>
        <v>0</v>
      </c>
      <c r="F22" s="211">
        <f t="shared" ref="F22" si="5">SUM(F23:F25)</f>
        <v>0</v>
      </c>
      <c r="G22" s="212">
        <f t="shared" ref="G22" si="6">SUM(G23:G25)</f>
        <v>0</v>
      </c>
      <c r="H22" s="213">
        <f t="shared" ref="H22" si="7">SUM(H23:H25)</f>
        <v>0</v>
      </c>
      <c r="I22" s="211">
        <f t="shared" ref="I22" si="8">SUM(I23:I25)</f>
        <v>0</v>
      </c>
      <c r="J22" s="212">
        <f t="shared" ref="J22" si="9">SUM(J23:J25)</f>
        <v>0</v>
      </c>
      <c r="K22" s="213">
        <f t="shared" ref="K22" si="10">SUM(K23:K25)</f>
        <v>0</v>
      </c>
      <c r="L22" s="211">
        <f t="shared" ref="L22" si="11">SUM(L23:L25)</f>
        <v>0</v>
      </c>
      <c r="M22" s="212">
        <f t="shared" ref="M22" si="12">SUM(M23:M25)</f>
        <v>0</v>
      </c>
      <c r="N22" s="213">
        <f t="shared" ref="N22" si="13">SUM(N23:N25)</f>
        <v>0</v>
      </c>
      <c r="O22" s="211">
        <f t="shared" ref="O22" si="14">SUM(O23:O25)</f>
        <v>0</v>
      </c>
      <c r="P22" s="212">
        <f t="shared" ref="P22" si="15">SUM(P23:P25)</f>
        <v>0</v>
      </c>
      <c r="Q22" s="213">
        <f t="shared" ref="Q22" si="16">SUM(Q23:Q25)</f>
        <v>0</v>
      </c>
      <c r="R22" s="211">
        <f t="shared" ref="R22" si="17">SUM(R23:R25)</f>
        <v>0</v>
      </c>
      <c r="S22" s="212">
        <f t="shared" ref="S22" si="18">SUM(S23:S25)</f>
        <v>0</v>
      </c>
      <c r="T22" s="213">
        <f t="shared" ref="T22" si="19">SUM(T23:T25)</f>
        <v>0</v>
      </c>
      <c r="U22" s="184">
        <f t="shared" ref="U22" si="20">SUM(U23:U25)</f>
        <v>0</v>
      </c>
      <c r="V22" s="184">
        <f t="shared" ref="V22" si="21">SUM(V23:V25)</f>
        <v>0</v>
      </c>
      <c r="W22" s="184">
        <f t="shared" ref="W22" si="22">SUM(W23:W25)</f>
        <v>0</v>
      </c>
      <c r="X22" s="211">
        <f t="shared" ref="X22" si="23">SUM(X23:X25)</f>
        <v>0</v>
      </c>
      <c r="Y22" s="212">
        <f t="shared" ref="Y22" si="24">SUM(Y23:Y25)</f>
        <v>0</v>
      </c>
      <c r="Z22" s="213">
        <f t="shared" ref="Z22" si="25">SUM(Z23:Z25)</f>
        <v>0</v>
      </c>
    </row>
    <row r="23" spans="1:26" outlineLevel="1">
      <c r="A23" s="73"/>
      <c r="B23" s="74"/>
      <c r="C23" s="191"/>
      <c r="D23" s="192"/>
      <c r="E23" s="193"/>
      <c r="F23" s="208"/>
      <c r="G23" s="209"/>
      <c r="H23" s="210"/>
      <c r="I23" s="208"/>
      <c r="J23" s="209"/>
      <c r="K23" s="210"/>
      <c r="L23" s="208"/>
      <c r="M23" s="209"/>
      <c r="N23" s="210"/>
      <c r="O23" s="208"/>
      <c r="P23" s="209"/>
      <c r="Q23" s="210"/>
      <c r="R23" s="208"/>
      <c r="S23" s="209"/>
      <c r="T23" s="210"/>
      <c r="U23" s="78"/>
      <c r="V23" s="79"/>
      <c r="W23" s="79"/>
      <c r="X23" s="208"/>
      <c r="Y23" s="209"/>
      <c r="Z23" s="210"/>
    </row>
    <row r="24" spans="1:26" outlineLevel="1">
      <c r="A24" s="73"/>
      <c r="B24" s="74"/>
      <c r="C24" s="191"/>
      <c r="D24" s="192"/>
      <c r="E24" s="193"/>
      <c r="F24" s="208"/>
      <c r="G24" s="209"/>
      <c r="H24" s="210"/>
      <c r="I24" s="208"/>
      <c r="J24" s="209"/>
      <c r="K24" s="210"/>
      <c r="L24" s="208"/>
      <c r="M24" s="209"/>
      <c r="N24" s="210"/>
      <c r="O24" s="208"/>
      <c r="P24" s="209"/>
      <c r="Q24" s="210"/>
      <c r="R24" s="208"/>
      <c r="S24" s="209"/>
      <c r="T24" s="210"/>
      <c r="U24" s="78"/>
      <c r="V24" s="79"/>
      <c r="W24" s="79"/>
      <c r="X24" s="208"/>
      <c r="Y24" s="209"/>
      <c r="Z24" s="210"/>
    </row>
    <row r="25" spans="1:26" outlineLevel="1">
      <c r="A25" s="73"/>
      <c r="B25" s="74"/>
      <c r="C25" s="191"/>
      <c r="D25" s="192"/>
      <c r="E25" s="193"/>
      <c r="F25" s="208"/>
      <c r="G25" s="209"/>
      <c r="H25" s="210"/>
      <c r="I25" s="208"/>
      <c r="J25" s="209"/>
      <c r="K25" s="210"/>
      <c r="L25" s="208"/>
      <c r="M25" s="209"/>
      <c r="N25" s="210"/>
      <c r="O25" s="208"/>
      <c r="P25" s="209"/>
      <c r="Q25" s="210"/>
      <c r="R25" s="208"/>
      <c r="S25" s="209"/>
      <c r="T25" s="210"/>
      <c r="U25" s="78"/>
      <c r="V25" s="79"/>
      <c r="W25" s="79"/>
      <c r="X25" s="208"/>
      <c r="Y25" s="209"/>
      <c r="Z25" s="210"/>
    </row>
    <row r="26" spans="1:26" s="75" customFormat="1" ht="25.5" outlineLevel="1">
      <c r="A26" s="182"/>
      <c r="B26" s="183" t="str">
        <f>'Приложение 2'!E20</f>
        <v>Реализация энергоэффективных мероприятий в системах теплоснабжения</v>
      </c>
      <c r="C26" s="194">
        <f>SUM(C27:C29)</f>
        <v>0</v>
      </c>
      <c r="D26" s="195">
        <f t="shared" ref="D26" si="26">SUM(D27:D29)</f>
        <v>0</v>
      </c>
      <c r="E26" s="196">
        <f t="shared" ref="E26" si="27">SUM(E27:E29)</f>
        <v>0</v>
      </c>
      <c r="F26" s="211">
        <f t="shared" ref="F26" si="28">SUM(F27:F29)</f>
        <v>0</v>
      </c>
      <c r="G26" s="212">
        <f t="shared" ref="G26" si="29">SUM(G27:G29)</f>
        <v>0</v>
      </c>
      <c r="H26" s="213">
        <f t="shared" ref="H26" si="30">SUM(H27:H29)</f>
        <v>0</v>
      </c>
      <c r="I26" s="211">
        <f t="shared" ref="I26" si="31">SUM(I27:I29)</f>
        <v>0</v>
      </c>
      <c r="J26" s="212">
        <f t="shared" ref="J26" si="32">SUM(J27:J29)</f>
        <v>0</v>
      </c>
      <c r="K26" s="213">
        <f t="shared" ref="K26" si="33">SUM(K27:K29)</f>
        <v>0</v>
      </c>
      <c r="L26" s="211">
        <f t="shared" ref="L26" si="34">SUM(L27:L29)</f>
        <v>0</v>
      </c>
      <c r="M26" s="212">
        <f t="shared" ref="M26" si="35">SUM(M27:M29)</f>
        <v>0</v>
      </c>
      <c r="N26" s="213">
        <f t="shared" ref="N26" si="36">SUM(N27:N29)</f>
        <v>0</v>
      </c>
      <c r="O26" s="211">
        <f t="shared" ref="O26" si="37">SUM(O27:O29)</f>
        <v>0</v>
      </c>
      <c r="P26" s="212">
        <f t="shared" ref="P26" si="38">SUM(P27:P29)</f>
        <v>0</v>
      </c>
      <c r="Q26" s="213">
        <f t="shared" ref="Q26" si="39">SUM(Q27:Q29)</f>
        <v>0</v>
      </c>
      <c r="R26" s="211">
        <f t="shared" ref="R26" si="40">SUM(R27:R29)</f>
        <v>0</v>
      </c>
      <c r="S26" s="212">
        <f t="shared" ref="S26" si="41">SUM(S27:S29)</f>
        <v>0</v>
      </c>
      <c r="T26" s="213">
        <f t="shared" ref="T26" si="42">SUM(T27:T29)</f>
        <v>0</v>
      </c>
      <c r="U26" s="184">
        <f t="shared" ref="U26" si="43">SUM(U27:U29)</f>
        <v>0</v>
      </c>
      <c r="V26" s="184">
        <f t="shared" ref="V26" si="44">SUM(V27:V29)</f>
        <v>0</v>
      </c>
      <c r="W26" s="184">
        <f t="shared" ref="W26" si="45">SUM(W27:W29)</f>
        <v>0</v>
      </c>
      <c r="X26" s="211">
        <f t="shared" ref="X26" si="46">SUM(X27:X29)</f>
        <v>0</v>
      </c>
      <c r="Y26" s="212">
        <f t="shared" ref="Y26" si="47">SUM(Y27:Y29)</f>
        <v>0</v>
      </c>
      <c r="Z26" s="213">
        <f t="shared" ref="Z26" si="48">SUM(Z27:Z29)</f>
        <v>0</v>
      </c>
    </row>
    <row r="27" spans="1:26" outlineLevel="1">
      <c r="A27" s="73"/>
      <c r="B27" s="74"/>
      <c r="C27" s="191"/>
      <c r="D27" s="192"/>
      <c r="E27" s="193"/>
      <c r="F27" s="208"/>
      <c r="G27" s="209"/>
      <c r="H27" s="210"/>
      <c r="I27" s="208"/>
      <c r="J27" s="209"/>
      <c r="K27" s="210"/>
      <c r="L27" s="208"/>
      <c r="M27" s="209"/>
      <c r="N27" s="210"/>
      <c r="O27" s="208"/>
      <c r="P27" s="209"/>
      <c r="Q27" s="210"/>
      <c r="R27" s="208"/>
      <c r="S27" s="209"/>
      <c r="T27" s="210"/>
      <c r="U27" s="78"/>
      <c r="V27" s="79"/>
      <c r="W27" s="79"/>
      <c r="X27" s="208"/>
      <c r="Y27" s="209"/>
      <c r="Z27" s="210"/>
    </row>
    <row r="28" spans="1:26" outlineLevel="1">
      <c r="A28" s="73"/>
      <c r="B28" s="74"/>
      <c r="C28" s="191"/>
      <c r="D28" s="192"/>
      <c r="E28" s="193"/>
      <c r="F28" s="208"/>
      <c r="G28" s="209"/>
      <c r="H28" s="210"/>
      <c r="I28" s="208"/>
      <c r="J28" s="209"/>
      <c r="K28" s="210"/>
      <c r="L28" s="208"/>
      <c r="M28" s="209"/>
      <c r="N28" s="210"/>
      <c r="O28" s="208"/>
      <c r="P28" s="209"/>
      <c r="Q28" s="210"/>
      <c r="R28" s="208"/>
      <c r="S28" s="209"/>
      <c r="T28" s="210"/>
      <c r="U28" s="78"/>
      <c r="V28" s="79"/>
      <c r="W28" s="79"/>
      <c r="X28" s="208"/>
      <c r="Y28" s="209"/>
      <c r="Z28" s="210"/>
    </row>
    <row r="29" spans="1:26" outlineLevel="1">
      <c r="A29" s="73"/>
      <c r="B29" s="74"/>
      <c r="C29" s="191"/>
      <c r="D29" s="192"/>
      <c r="E29" s="193"/>
      <c r="F29" s="208"/>
      <c r="G29" s="209"/>
      <c r="H29" s="210"/>
      <c r="I29" s="208"/>
      <c r="J29" s="209"/>
      <c r="K29" s="210"/>
      <c r="L29" s="208"/>
      <c r="M29" s="209"/>
      <c r="N29" s="210"/>
      <c r="O29" s="208"/>
      <c r="P29" s="209"/>
      <c r="Q29" s="210"/>
      <c r="R29" s="208"/>
      <c r="S29" s="209"/>
      <c r="T29" s="210"/>
      <c r="U29" s="78"/>
      <c r="V29" s="79"/>
      <c r="W29" s="79"/>
      <c r="X29" s="208"/>
      <c r="Y29" s="209"/>
      <c r="Z29" s="210"/>
    </row>
    <row r="30" spans="1:26" s="75" customFormat="1" ht="25.5" outlineLevel="1">
      <c r="A30" s="182"/>
      <c r="B30" s="183" t="str">
        <f>'Приложение 2'!E21</f>
        <v>Реализация энергоэффективных мероприятий в системах водоснабжения и водоотведения</v>
      </c>
      <c r="C30" s="194">
        <f>SUM(C31:C33)</f>
        <v>0</v>
      </c>
      <c r="D30" s="195">
        <f t="shared" ref="D30" si="49">SUM(D31:D33)</f>
        <v>0</v>
      </c>
      <c r="E30" s="196">
        <f t="shared" ref="E30" si="50">SUM(E31:E33)</f>
        <v>0</v>
      </c>
      <c r="F30" s="211">
        <f t="shared" ref="F30" si="51">SUM(F31:F33)</f>
        <v>0</v>
      </c>
      <c r="G30" s="212">
        <f t="shared" ref="G30" si="52">SUM(G31:G33)</f>
        <v>0</v>
      </c>
      <c r="H30" s="213">
        <f t="shared" ref="H30" si="53">SUM(H31:H33)</f>
        <v>0</v>
      </c>
      <c r="I30" s="211">
        <f t="shared" ref="I30" si="54">SUM(I31:I33)</f>
        <v>0</v>
      </c>
      <c r="J30" s="212">
        <f t="shared" ref="J30" si="55">SUM(J31:J33)</f>
        <v>0</v>
      </c>
      <c r="K30" s="213">
        <f t="shared" ref="K30" si="56">SUM(K31:K33)</f>
        <v>0</v>
      </c>
      <c r="L30" s="211">
        <f t="shared" ref="L30" si="57">SUM(L31:L33)</f>
        <v>0</v>
      </c>
      <c r="M30" s="212">
        <f t="shared" ref="M30" si="58">SUM(M31:M33)</f>
        <v>0</v>
      </c>
      <c r="N30" s="213">
        <f t="shared" ref="N30" si="59">SUM(N31:N33)</f>
        <v>0</v>
      </c>
      <c r="O30" s="211">
        <f t="shared" ref="O30" si="60">SUM(O31:O33)</f>
        <v>0</v>
      </c>
      <c r="P30" s="212">
        <f t="shared" ref="P30" si="61">SUM(P31:P33)</f>
        <v>0</v>
      </c>
      <c r="Q30" s="213">
        <f t="shared" ref="Q30" si="62">SUM(Q31:Q33)</f>
        <v>0</v>
      </c>
      <c r="R30" s="211">
        <f t="shared" ref="R30" si="63">SUM(R31:R33)</f>
        <v>0</v>
      </c>
      <c r="S30" s="212">
        <f t="shared" ref="S30" si="64">SUM(S31:S33)</f>
        <v>0</v>
      </c>
      <c r="T30" s="213">
        <f t="shared" ref="T30" si="65">SUM(T31:T33)</f>
        <v>0</v>
      </c>
      <c r="U30" s="184">
        <f t="shared" ref="U30" si="66">SUM(U31:U33)</f>
        <v>0</v>
      </c>
      <c r="V30" s="184">
        <f t="shared" ref="V30" si="67">SUM(V31:V33)</f>
        <v>0</v>
      </c>
      <c r="W30" s="184">
        <f t="shared" ref="W30" si="68">SUM(W31:W33)</f>
        <v>0</v>
      </c>
      <c r="X30" s="211">
        <f t="shared" ref="X30" si="69">SUM(X31:X33)</f>
        <v>0</v>
      </c>
      <c r="Y30" s="212">
        <f t="shared" ref="Y30" si="70">SUM(Y31:Y33)</f>
        <v>0</v>
      </c>
      <c r="Z30" s="213">
        <f t="shared" ref="Z30" si="71">SUM(Z31:Z33)</f>
        <v>0</v>
      </c>
    </row>
    <row r="31" spans="1:26" outlineLevel="1">
      <c r="A31" s="73"/>
      <c r="B31" s="74"/>
      <c r="C31" s="191"/>
      <c r="D31" s="192"/>
      <c r="E31" s="193"/>
      <c r="F31" s="208"/>
      <c r="G31" s="209"/>
      <c r="H31" s="210"/>
      <c r="I31" s="208"/>
      <c r="J31" s="209"/>
      <c r="K31" s="210"/>
      <c r="L31" s="208"/>
      <c r="M31" s="209"/>
      <c r="N31" s="210"/>
      <c r="O31" s="208"/>
      <c r="P31" s="209"/>
      <c r="Q31" s="210"/>
      <c r="R31" s="208"/>
      <c r="S31" s="209"/>
      <c r="T31" s="210"/>
      <c r="U31" s="78"/>
      <c r="V31" s="79"/>
      <c r="W31" s="79"/>
      <c r="X31" s="208"/>
      <c r="Y31" s="209"/>
      <c r="Z31" s="210"/>
    </row>
    <row r="32" spans="1:26" outlineLevel="1">
      <c r="A32" s="73"/>
      <c r="B32" s="74"/>
      <c r="C32" s="191"/>
      <c r="D32" s="192"/>
      <c r="E32" s="193"/>
      <c r="F32" s="208"/>
      <c r="G32" s="209"/>
      <c r="H32" s="210"/>
      <c r="I32" s="208"/>
      <c r="J32" s="209"/>
      <c r="K32" s="210"/>
      <c r="L32" s="208"/>
      <c r="M32" s="209"/>
      <c r="N32" s="210"/>
      <c r="O32" s="208"/>
      <c r="P32" s="209"/>
      <c r="Q32" s="210"/>
      <c r="R32" s="208"/>
      <c r="S32" s="209"/>
      <c r="T32" s="210"/>
      <c r="U32" s="78"/>
      <c r="V32" s="79"/>
      <c r="W32" s="79"/>
      <c r="X32" s="208"/>
      <c r="Y32" s="209"/>
      <c r="Z32" s="210"/>
    </row>
    <row r="33" spans="1:26" outlineLevel="1">
      <c r="A33" s="73"/>
      <c r="B33" s="74"/>
      <c r="C33" s="191"/>
      <c r="D33" s="192"/>
      <c r="E33" s="193"/>
      <c r="F33" s="208"/>
      <c r="G33" s="209"/>
      <c r="H33" s="210"/>
      <c r="I33" s="208"/>
      <c r="J33" s="209"/>
      <c r="K33" s="210"/>
      <c r="L33" s="208"/>
      <c r="M33" s="209"/>
      <c r="N33" s="210"/>
      <c r="O33" s="208"/>
      <c r="P33" s="209"/>
      <c r="Q33" s="210"/>
      <c r="R33" s="208"/>
      <c r="S33" s="209"/>
      <c r="T33" s="210"/>
      <c r="U33" s="78"/>
      <c r="V33" s="79"/>
      <c r="W33" s="79"/>
      <c r="X33" s="208"/>
      <c r="Y33" s="209"/>
      <c r="Z33" s="210"/>
    </row>
    <row r="34" spans="1:26" s="75" customFormat="1" ht="25.5" outlineLevel="1">
      <c r="A34" s="182"/>
      <c r="B34" s="183" t="str">
        <f>'Приложение 2'!E22</f>
        <v>Ремонт и утепление ограждающих конструкций зданий, занимаемых учреждениями</v>
      </c>
      <c r="C34" s="194">
        <f>SUM(C35:C37)</f>
        <v>0</v>
      </c>
      <c r="D34" s="195">
        <f t="shared" ref="D34" si="72">SUM(D35:D37)</f>
        <v>0</v>
      </c>
      <c r="E34" s="196">
        <f t="shared" ref="E34" si="73">SUM(E35:E37)</f>
        <v>0</v>
      </c>
      <c r="F34" s="211">
        <f t="shared" ref="F34" si="74">SUM(F35:F37)</f>
        <v>0</v>
      </c>
      <c r="G34" s="212">
        <f t="shared" ref="G34" si="75">SUM(G35:G37)</f>
        <v>0</v>
      </c>
      <c r="H34" s="213">
        <f t="shared" ref="H34" si="76">SUM(H35:H37)</f>
        <v>0</v>
      </c>
      <c r="I34" s="211">
        <f t="shared" ref="I34" si="77">SUM(I35:I37)</f>
        <v>0</v>
      </c>
      <c r="J34" s="212">
        <f t="shared" ref="J34" si="78">SUM(J35:J37)</f>
        <v>0</v>
      </c>
      <c r="K34" s="213">
        <f t="shared" ref="K34" si="79">SUM(K35:K37)</f>
        <v>0</v>
      </c>
      <c r="L34" s="211">
        <f t="shared" ref="L34" si="80">SUM(L35:L37)</f>
        <v>0</v>
      </c>
      <c r="M34" s="212">
        <f t="shared" ref="M34" si="81">SUM(M35:M37)</f>
        <v>0</v>
      </c>
      <c r="N34" s="213">
        <f t="shared" ref="N34" si="82">SUM(N35:N37)</f>
        <v>0</v>
      </c>
      <c r="O34" s="211">
        <f t="shared" ref="O34" si="83">SUM(O35:O37)</f>
        <v>0</v>
      </c>
      <c r="P34" s="212">
        <f t="shared" ref="P34" si="84">SUM(P35:P37)</f>
        <v>0</v>
      </c>
      <c r="Q34" s="213">
        <f t="shared" ref="Q34" si="85">SUM(Q35:Q37)</f>
        <v>0</v>
      </c>
      <c r="R34" s="211">
        <f t="shared" ref="R34" si="86">SUM(R35:R37)</f>
        <v>0</v>
      </c>
      <c r="S34" s="212">
        <f t="shared" ref="S34" si="87">SUM(S35:S37)</f>
        <v>0</v>
      </c>
      <c r="T34" s="213">
        <f t="shared" ref="T34" si="88">SUM(T35:T37)</f>
        <v>0</v>
      </c>
      <c r="U34" s="184">
        <f t="shared" ref="U34" si="89">SUM(U35:U37)</f>
        <v>0</v>
      </c>
      <c r="V34" s="184">
        <f t="shared" ref="V34" si="90">SUM(V35:V37)</f>
        <v>0</v>
      </c>
      <c r="W34" s="184">
        <f t="shared" ref="W34" si="91">SUM(W35:W37)</f>
        <v>0</v>
      </c>
      <c r="X34" s="211">
        <f t="shared" ref="X34" si="92">SUM(X35:X37)</f>
        <v>0</v>
      </c>
      <c r="Y34" s="212">
        <f t="shared" ref="Y34" si="93">SUM(Y35:Y37)</f>
        <v>0</v>
      </c>
      <c r="Z34" s="213">
        <f t="shared" ref="Z34" si="94">SUM(Z35:Z37)</f>
        <v>0</v>
      </c>
    </row>
    <row r="35" spans="1:26" outlineLevel="1">
      <c r="A35" s="73"/>
      <c r="B35" s="74"/>
      <c r="C35" s="191"/>
      <c r="D35" s="192"/>
      <c r="E35" s="193"/>
      <c r="F35" s="208"/>
      <c r="G35" s="209"/>
      <c r="H35" s="210"/>
      <c r="I35" s="208"/>
      <c r="J35" s="209"/>
      <c r="K35" s="210"/>
      <c r="L35" s="208"/>
      <c r="M35" s="209"/>
      <c r="N35" s="210"/>
      <c r="O35" s="208"/>
      <c r="P35" s="209"/>
      <c r="Q35" s="210"/>
      <c r="R35" s="208"/>
      <c r="S35" s="209"/>
      <c r="T35" s="210"/>
      <c r="U35" s="78"/>
      <c r="V35" s="79"/>
      <c r="W35" s="79"/>
      <c r="X35" s="208"/>
      <c r="Y35" s="209"/>
      <c r="Z35" s="210"/>
    </row>
    <row r="36" spans="1:26" outlineLevel="1">
      <c r="A36" s="73"/>
      <c r="B36" s="74"/>
      <c r="C36" s="191"/>
      <c r="D36" s="192"/>
      <c r="E36" s="193"/>
      <c r="F36" s="208"/>
      <c r="G36" s="209"/>
      <c r="H36" s="210"/>
      <c r="I36" s="208"/>
      <c r="J36" s="209"/>
      <c r="K36" s="210"/>
      <c r="L36" s="208"/>
      <c r="M36" s="209"/>
      <c r="N36" s="210"/>
      <c r="O36" s="208"/>
      <c r="P36" s="209"/>
      <c r="Q36" s="210"/>
      <c r="R36" s="208"/>
      <c r="S36" s="209"/>
      <c r="T36" s="210"/>
      <c r="U36" s="78"/>
      <c r="V36" s="79"/>
      <c r="W36" s="79"/>
      <c r="X36" s="208"/>
      <c r="Y36" s="209"/>
      <c r="Z36" s="210"/>
    </row>
    <row r="37" spans="1:26" outlineLevel="1">
      <c r="A37" s="73"/>
      <c r="B37" s="74"/>
      <c r="C37" s="191"/>
      <c r="D37" s="192"/>
      <c r="E37" s="193"/>
      <c r="F37" s="208"/>
      <c r="G37" s="209"/>
      <c r="H37" s="210"/>
      <c r="I37" s="208"/>
      <c r="J37" s="209"/>
      <c r="K37" s="210"/>
      <c r="L37" s="208"/>
      <c r="M37" s="209"/>
      <c r="N37" s="210"/>
      <c r="O37" s="208"/>
      <c r="P37" s="209"/>
      <c r="Q37" s="210"/>
      <c r="R37" s="208"/>
      <c r="S37" s="209"/>
      <c r="T37" s="210"/>
      <c r="U37" s="78"/>
      <c r="V37" s="79"/>
      <c r="W37" s="79"/>
      <c r="X37" s="208"/>
      <c r="Y37" s="209"/>
      <c r="Z37" s="210"/>
    </row>
    <row r="38" spans="1:26" ht="38.25">
      <c r="A38" s="96" t="str">
        <f>'Приложение 2'!C23</f>
        <v>03</v>
      </c>
      <c r="B38" s="97" t="str">
        <f>'Приложение 2'!E23</f>
        <v>Реализация мероприятий на объектах предприятий, осуществляемых регулируемые виды деятельности на территории муниципального образования</v>
      </c>
      <c r="C38" s="188">
        <f>SUM(C39,C43,C47)</f>
        <v>0</v>
      </c>
      <c r="D38" s="197">
        <f t="shared" ref="D38" si="95">SUM(D39,D43,D47)</f>
        <v>0</v>
      </c>
      <c r="E38" s="198">
        <f>SUM(E39,E43,E47)</f>
        <v>663.05</v>
      </c>
      <c r="F38" s="205">
        <f t="shared" ref="F38:Z38" si="96">SUM(F39,F43,F47)</f>
        <v>0</v>
      </c>
      <c r="G38" s="214">
        <f t="shared" si="96"/>
        <v>0</v>
      </c>
      <c r="H38" s="215">
        <f t="shared" si="96"/>
        <v>664.76</v>
      </c>
      <c r="I38" s="205">
        <f t="shared" si="96"/>
        <v>0</v>
      </c>
      <c r="J38" s="214">
        <f t="shared" si="96"/>
        <v>0</v>
      </c>
      <c r="K38" s="215">
        <f t="shared" si="96"/>
        <v>587.34999999999991</v>
      </c>
      <c r="L38" s="205">
        <f t="shared" si="96"/>
        <v>0</v>
      </c>
      <c r="M38" s="214">
        <f t="shared" si="96"/>
        <v>0</v>
      </c>
      <c r="N38" s="215">
        <f t="shared" si="96"/>
        <v>620.86</v>
      </c>
      <c r="O38" s="205">
        <f t="shared" si="96"/>
        <v>0</v>
      </c>
      <c r="P38" s="214">
        <f t="shared" si="96"/>
        <v>0</v>
      </c>
      <c r="Q38" s="215">
        <f t="shared" si="96"/>
        <v>635.28</v>
      </c>
      <c r="R38" s="205">
        <f t="shared" si="96"/>
        <v>0</v>
      </c>
      <c r="S38" s="214">
        <f t="shared" si="96"/>
        <v>0</v>
      </c>
      <c r="T38" s="215">
        <f t="shared" si="96"/>
        <v>660.69</v>
      </c>
      <c r="U38" s="181">
        <f t="shared" si="96"/>
        <v>0</v>
      </c>
      <c r="V38" s="80">
        <f t="shared" si="96"/>
        <v>0</v>
      </c>
      <c r="W38" s="80">
        <f t="shared" si="96"/>
        <v>687.12</v>
      </c>
      <c r="X38" s="205">
        <f t="shared" si="96"/>
        <v>0</v>
      </c>
      <c r="Y38" s="214">
        <f t="shared" si="96"/>
        <v>0</v>
      </c>
      <c r="Z38" s="215">
        <f t="shared" si="96"/>
        <v>714.61</v>
      </c>
    </row>
    <row r="39" spans="1:26" s="75" customFormat="1" ht="51" outlineLevel="1">
      <c r="A39" s="182"/>
      <c r="B39" s="183" t="str">
        <f>'Приложение 2'!E24</f>
        <v>Реализация энергоэффективных мероприятий на объектах организаций, оказывающих услуги водоснабжения на территории муниципального образования</v>
      </c>
      <c r="C39" s="194">
        <f>SUM(C40:C42)</f>
        <v>0</v>
      </c>
      <c r="D39" s="195">
        <f t="shared" ref="D39" si="97">SUM(D40:D42)</f>
        <v>0</v>
      </c>
      <c r="E39" s="196">
        <f t="shared" ref="E39" si="98">SUM(E40:E42)</f>
        <v>163.95</v>
      </c>
      <c r="F39" s="211">
        <f t="shared" ref="F39" si="99">SUM(F40:F42)</f>
        <v>0</v>
      </c>
      <c r="G39" s="212">
        <f t="shared" ref="G39" si="100">SUM(G40:G42)</f>
        <v>0</v>
      </c>
      <c r="H39" s="213">
        <f t="shared" ref="H39" si="101">SUM(H40:H42)</f>
        <v>170.5</v>
      </c>
      <c r="I39" s="211">
        <f t="shared" ref="I39" si="102">SUM(I40:I42)</f>
        <v>0</v>
      </c>
      <c r="J39" s="212">
        <f t="shared" ref="J39" si="103">SUM(J40:J42)</f>
        <v>0</v>
      </c>
      <c r="K39" s="213">
        <f t="shared" ref="K39" si="104">SUM(K40:K42)</f>
        <v>177.32</v>
      </c>
      <c r="L39" s="211">
        <f t="shared" ref="L39" si="105">SUM(L40:L42)</f>
        <v>0</v>
      </c>
      <c r="M39" s="212">
        <f t="shared" ref="M39" si="106">SUM(M40:M42)</f>
        <v>0</v>
      </c>
      <c r="N39" s="213">
        <f t="shared" ref="N39" si="107">SUM(N40:N42)</f>
        <v>184.42</v>
      </c>
      <c r="O39" s="211">
        <f t="shared" ref="O39" si="108">SUM(O40:O42)</f>
        <v>0</v>
      </c>
      <c r="P39" s="212">
        <f t="shared" ref="P39" si="109">SUM(P40:P42)</f>
        <v>0</v>
      </c>
      <c r="Q39" s="213">
        <f t="shared" ref="Q39" si="110">SUM(Q40:Q42)</f>
        <v>191.79</v>
      </c>
      <c r="R39" s="211">
        <f t="shared" ref="R39" si="111">SUM(R40:R42)</f>
        <v>0</v>
      </c>
      <c r="S39" s="212">
        <f t="shared" ref="S39" si="112">SUM(S40:S42)</f>
        <v>0</v>
      </c>
      <c r="T39" s="213">
        <f t="shared" ref="T39" si="113">SUM(T40:T42)</f>
        <v>199.46</v>
      </c>
      <c r="U39" s="184">
        <f t="shared" ref="U39" si="114">SUM(U40:U42)</f>
        <v>0</v>
      </c>
      <c r="V39" s="184">
        <f t="shared" ref="V39" si="115">SUM(V40:V42)</f>
        <v>0</v>
      </c>
      <c r="W39" s="184">
        <f t="shared" ref="W39" si="116">SUM(W40:W42)</f>
        <v>207.44</v>
      </c>
      <c r="X39" s="211">
        <f t="shared" ref="X39" si="117">SUM(X40:X42)</f>
        <v>0</v>
      </c>
      <c r="Y39" s="212">
        <f t="shared" ref="Y39" si="118">SUM(Y40:Y42)</f>
        <v>0</v>
      </c>
      <c r="Z39" s="213">
        <f t="shared" ref="Z39" si="119">SUM(Z40:Z42)</f>
        <v>215.74</v>
      </c>
    </row>
    <row r="40" spans="1:26" outlineLevel="1">
      <c r="A40" s="73"/>
      <c r="B40" s="74" t="s">
        <v>179</v>
      </c>
      <c r="C40" s="191"/>
      <c r="D40" s="192"/>
      <c r="E40" s="193">
        <v>163.95</v>
      </c>
      <c r="F40" s="208"/>
      <c r="G40" s="209"/>
      <c r="H40" s="210">
        <v>170.5</v>
      </c>
      <c r="I40" s="208"/>
      <c r="J40" s="209"/>
      <c r="K40" s="210">
        <v>177.32</v>
      </c>
      <c r="L40" s="208"/>
      <c r="M40" s="209"/>
      <c r="N40" s="210">
        <v>184.42</v>
      </c>
      <c r="O40" s="208"/>
      <c r="P40" s="209"/>
      <c r="Q40" s="210">
        <v>191.79</v>
      </c>
      <c r="R40" s="208"/>
      <c r="S40" s="209"/>
      <c r="T40" s="210">
        <v>199.46</v>
      </c>
      <c r="U40" s="78"/>
      <c r="V40" s="79"/>
      <c r="W40" s="79">
        <v>207.44</v>
      </c>
      <c r="X40" s="208"/>
      <c r="Y40" s="209"/>
      <c r="Z40" s="210">
        <v>215.74</v>
      </c>
    </row>
    <row r="41" spans="1:26" outlineLevel="1">
      <c r="A41" s="73"/>
      <c r="B41" s="74"/>
      <c r="C41" s="191"/>
      <c r="D41" s="192"/>
      <c r="E41" s="193"/>
      <c r="F41" s="208"/>
      <c r="G41" s="209"/>
      <c r="H41" s="210"/>
      <c r="I41" s="208"/>
      <c r="J41" s="209"/>
      <c r="K41" s="210"/>
      <c r="L41" s="208"/>
      <c r="M41" s="209"/>
      <c r="N41" s="210"/>
      <c r="O41" s="208"/>
      <c r="P41" s="209"/>
      <c r="Q41" s="210"/>
      <c r="R41" s="208"/>
      <c r="S41" s="209"/>
      <c r="T41" s="210"/>
      <c r="U41" s="78"/>
      <c r="V41" s="79"/>
      <c r="W41" s="79"/>
      <c r="X41" s="208"/>
      <c r="Y41" s="209"/>
      <c r="Z41" s="210"/>
    </row>
    <row r="42" spans="1:26" outlineLevel="1">
      <c r="A42" s="73"/>
      <c r="B42" s="74"/>
      <c r="C42" s="191"/>
      <c r="D42" s="192"/>
      <c r="E42" s="193"/>
      <c r="F42" s="208"/>
      <c r="G42" s="209"/>
      <c r="H42" s="210"/>
      <c r="I42" s="208"/>
      <c r="J42" s="209"/>
      <c r="K42" s="210"/>
      <c r="L42" s="208"/>
      <c r="M42" s="209"/>
      <c r="N42" s="210"/>
      <c r="O42" s="208"/>
      <c r="P42" s="209"/>
      <c r="Q42" s="210"/>
      <c r="R42" s="208"/>
      <c r="S42" s="209"/>
      <c r="T42" s="210"/>
      <c r="U42" s="78"/>
      <c r="V42" s="79"/>
      <c r="W42" s="79"/>
      <c r="X42" s="208"/>
      <c r="Y42" s="209"/>
      <c r="Z42" s="210"/>
    </row>
    <row r="43" spans="1:26" s="75" customFormat="1" ht="51" outlineLevel="1">
      <c r="A43" s="182"/>
      <c r="B43" s="183" t="str">
        <f>'Приложение 2'!E25</f>
        <v>Реализация энергоэффективных мероприятий на объектах организаций, оказывающих услуги водоотведения на территории муниципального образования</v>
      </c>
      <c r="C43" s="194">
        <f>SUM(C44:C46)</f>
        <v>0</v>
      </c>
      <c r="D43" s="195">
        <f t="shared" ref="D43" si="120">SUM(D44:D46)</f>
        <v>0</v>
      </c>
      <c r="E43" s="196">
        <f t="shared" ref="E43" si="121">SUM(E44:E46)</f>
        <v>10</v>
      </c>
      <c r="F43" s="211">
        <f t="shared" ref="F43" si="122">SUM(F44:F46)</f>
        <v>0</v>
      </c>
      <c r="G43" s="212">
        <f t="shared" ref="G43" si="123">SUM(G44:G46)</f>
        <v>0</v>
      </c>
      <c r="H43" s="213">
        <f t="shared" ref="H43" si="124">SUM(H44:H46)</f>
        <v>0</v>
      </c>
      <c r="I43" s="211">
        <f t="shared" ref="I43" si="125">SUM(I44:I46)</f>
        <v>0</v>
      </c>
      <c r="J43" s="212">
        <f t="shared" ref="J43" si="126">SUM(J44:J46)</f>
        <v>0</v>
      </c>
      <c r="K43" s="213">
        <f t="shared" ref="K43" si="127">SUM(K44:K46)</f>
        <v>0</v>
      </c>
      <c r="L43" s="211">
        <f t="shared" ref="L43" si="128">SUM(L44:L46)</f>
        <v>0</v>
      </c>
      <c r="M43" s="212">
        <f t="shared" ref="M43" si="129">SUM(M44:M46)</f>
        <v>0</v>
      </c>
      <c r="N43" s="213">
        <f t="shared" ref="N43" si="130">SUM(N44:N46)</f>
        <v>0</v>
      </c>
      <c r="O43" s="211">
        <f t="shared" ref="O43" si="131">SUM(O44:O46)</f>
        <v>0</v>
      </c>
      <c r="P43" s="212">
        <f t="shared" ref="P43" si="132">SUM(P44:P46)</f>
        <v>0</v>
      </c>
      <c r="Q43" s="213">
        <f t="shared" ref="Q43" si="133">SUM(Q44:Q46)</f>
        <v>0</v>
      </c>
      <c r="R43" s="211">
        <f t="shared" ref="R43" si="134">SUM(R44:R46)</f>
        <v>0</v>
      </c>
      <c r="S43" s="212">
        <f t="shared" ref="S43" si="135">SUM(S44:S46)</f>
        <v>0</v>
      </c>
      <c r="T43" s="213">
        <f t="shared" ref="T43" si="136">SUM(T44:T46)</f>
        <v>0</v>
      </c>
      <c r="U43" s="184">
        <f t="shared" ref="U43" si="137">SUM(U44:U46)</f>
        <v>0</v>
      </c>
      <c r="V43" s="184">
        <f t="shared" ref="V43" si="138">SUM(V44:V46)</f>
        <v>0</v>
      </c>
      <c r="W43" s="184">
        <f t="shared" ref="W43" si="139">SUM(W44:W46)</f>
        <v>0</v>
      </c>
      <c r="X43" s="211">
        <f t="shared" ref="X43" si="140">SUM(X44:X46)</f>
        <v>0</v>
      </c>
      <c r="Y43" s="212">
        <f t="shared" ref="Y43" si="141">SUM(Y44:Y46)</f>
        <v>0</v>
      </c>
      <c r="Z43" s="213">
        <f t="shared" ref="Z43" si="142">SUM(Z44:Z46)</f>
        <v>0</v>
      </c>
    </row>
    <row r="44" spans="1:26" outlineLevel="1">
      <c r="A44" s="73"/>
      <c r="B44" s="74" t="s">
        <v>179</v>
      </c>
      <c r="C44" s="191"/>
      <c r="D44" s="192"/>
      <c r="E44" s="193">
        <v>10</v>
      </c>
      <c r="F44" s="208"/>
      <c r="G44" s="209"/>
      <c r="H44" s="210"/>
      <c r="I44" s="208"/>
      <c r="J44" s="209"/>
      <c r="K44" s="210"/>
      <c r="L44" s="208"/>
      <c r="M44" s="209"/>
      <c r="N44" s="210"/>
      <c r="O44" s="208"/>
      <c r="P44" s="209"/>
      <c r="Q44" s="210"/>
      <c r="R44" s="208"/>
      <c r="S44" s="209"/>
      <c r="T44" s="210"/>
      <c r="U44" s="78"/>
      <c r="V44" s="79"/>
      <c r="W44" s="79"/>
      <c r="X44" s="208"/>
      <c r="Y44" s="209"/>
      <c r="Z44" s="210"/>
    </row>
    <row r="45" spans="1:26" outlineLevel="1">
      <c r="A45" s="73"/>
      <c r="B45" s="74"/>
      <c r="C45" s="191"/>
      <c r="D45" s="192"/>
      <c r="E45" s="193"/>
      <c r="F45" s="208"/>
      <c r="G45" s="209"/>
      <c r="H45" s="210"/>
      <c r="I45" s="208"/>
      <c r="J45" s="209"/>
      <c r="K45" s="210"/>
      <c r="L45" s="208"/>
      <c r="M45" s="209"/>
      <c r="N45" s="210"/>
      <c r="O45" s="208"/>
      <c r="P45" s="209"/>
      <c r="Q45" s="210"/>
      <c r="R45" s="208"/>
      <c r="S45" s="209"/>
      <c r="T45" s="210"/>
      <c r="U45" s="78"/>
      <c r="V45" s="79"/>
      <c r="W45" s="79"/>
      <c r="X45" s="208"/>
      <c r="Y45" s="209"/>
      <c r="Z45" s="210"/>
    </row>
    <row r="46" spans="1:26" outlineLevel="1">
      <c r="A46" s="73"/>
      <c r="B46" s="74"/>
      <c r="C46" s="191"/>
      <c r="D46" s="192"/>
      <c r="E46" s="193"/>
      <c r="F46" s="208"/>
      <c r="G46" s="209"/>
      <c r="H46" s="210"/>
      <c r="I46" s="208"/>
      <c r="J46" s="209"/>
      <c r="K46" s="210"/>
      <c r="L46" s="208"/>
      <c r="M46" s="209"/>
      <c r="N46" s="210"/>
      <c r="O46" s="208"/>
      <c r="P46" s="209"/>
      <c r="Q46" s="210"/>
      <c r="R46" s="208"/>
      <c r="S46" s="209"/>
      <c r="T46" s="210"/>
      <c r="U46" s="78"/>
      <c r="V46" s="79"/>
      <c r="W46" s="79"/>
      <c r="X46" s="208"/>
      <c r="Y46" s="209"/>
      <c r="Z46" s="210"/>
    </row>
    <row r="47" spans="1:26" s="75" customFormat="1" ht="51" outlineLevel="1">
      <c r="A47" s="182"/>
      <c r="B47" s="183" t="str">
        <f>'Приложение 2'!E26</f>
        <v>Реализация энергоэффективных мероприятий на объектах организаций, оказывающих услуги теплоснабжения на территории муниципального образования</v>
      </c>
      <c r="C47" s="194">
        <f>SUM(C48:C50)</f>
        <v>0</v>
      </c>
      <c r="D47" s="195">
        <f t="shared" ref="D47" si="143">SUM(D48:D50)</f>
        <v>0</v>
      </c>
      <c r="E47" s="196">
        <f t="shared" ref="E47" si="144">SUM(E48:E50)</f>
        <v>489.1</v>
      </c>
      <c r="F47" s="211">
        <f t="shared" ref="F47" si="145">SUM(F48:F50)</f>
        <v>0</v>
      </c>
      <c r="G47" s="212">
        <f t="shared" ref="G47" si="146">SUM(G48:G50)</f>
        <v>0</v>
      </c>
      <c r="H47" s="213">
        <f t="shared" ref="H47" si="147">SUM(H48:H50)</f>
        <v>494.26</v>
      </c>
      <c r="I47" s="211">
        <f t="shared" ref="I47" si="148">SUM(I48:I50)</f>
        <v>0</v>
      </c>
      <c r="J47" s="212">
        <f t="shared" ref="J47" si="149">SUM(J48:J50)</f>
        <v>0</v>
      </c>
      <c r="K47" s="213">
        <f t="shared" ref="K47" si="150">SUM(K48:K50)</f>
        <v>410.03</v>
      </c>
      <c r="L47" s="211">
        <f t="shared" ref="L47" si="151">SUM(L48:L50)</f>
        <v>0</v>
      </c>
      <c r="M47" s="212">
        <f t="shared" ref="M47" si="152">SUM(M48:M50)</f>
        <v>0</v>
      </c>
      <c r="N47" s="213">
        <f t="shared" ref="N47" si="153">SUM(N48:N50)</f>
        <v>436.44</v>
      </c>
      <c r="O47" s="211">
        <f t="shared" ref="O47" si="154">SUM(O48:O50)</f>
        <v>0</v>
      </c>
      <c r="P47" s="212">
        <f t="shared" ref="P47" si="155">SUM(P48:P50)</f>
        <v>0</v>
      </c>
      <c r="Q47" s="213">
        <f t="shared" ref="Q47" si="156">SUM(Q48:Q50)</f>
        <v>443.49</v>
      </c>
      <c r="R47" s="211">
        <f t="shared" ref="R47" si="157">SUM(R48:R50)</f>
        <v>0</v>
      </c>
      <c r="S47" s="212">
        <f t="shared" ref="S47" si="158">SUM(S48:S50)</f>
        <v>0</v>
      </c>
      <c r="T47" s="213">
        <f t="shared" ref="T47" si="159">SUM(T48:T50)</f>
        <v>461.23</v>
      </c>
      <c r="U47" s="184">
        <f t="shared" ref="U47" si="160">SUM(U48:U50)</f>
        <v>0</v>
      </c>
      <c r="V47" s="184">
        <f t="shared" ref="V47" si="161">SUM(V48:V50)</f>
        <v>0</v>
      </c>
      <c r="W47" s="184">
        <f t="shared" ref="W47" si="162">SUM(W48:W50)</f>
        <v>479.68</v>
      </c>
      <c r="X47" s="211">
        <f t="shared" ref="X47" si="163">SUM(X48:X50)</f>
        <v>0</v>
      </c>
      <c r="Y47" s="212">
        <f t="shared" ref="Y47" si="164">SUM(Y48:Y50)</f>
        <v>0</v>
      </c>
      <c r="Z47" s="213">
        <f t="shared" ref="Z47" si="165">SUM(Z48:Z50)</f>
        <v>498.87</v>
      </c>
    </row>
    <row r="48" spans="1:26" outlineLevel="1">
      <c r="A48" s="73"/>
      <c r="B48" s="74" t="s">
        <v>179</v>
      </c>
      <c r="C48" s="191"/>
      <c r="D48" s="192"/>
      <c r="E48" s="193">
        <v>489.1</v>
      </c>
      <c r="F48" s="208"/>
      <c r="G48" s="209"/>
      <c r="H48" s="210">
        <v>494.26</v>
      </c>
      <c r="I48" s="208"/>
      <c r="J48" s="209"/>
      <c r="K48" s="210">
        <v>410.03</v>
      </c>
      <c r="L48" s="208"/>
      <c r="M48" s="209"/>
      <c r="N48" s="210">
        <v>436.44</v>
      </c>
      <c r="O48" s="208"/>
      <c r="P48" s="209"/>
      <c r="Q48" s="210">
        <v>443.49</v>
      </c>
      <c r="R48" s="208"/>
      <c r="S48" s="209"/>
      <c r="T48" s="210">
        <v>461.23</v>
      </c>
      <c r="U48" s="78"/>
      <c r="V48" s="79"/>
      <c r="W48" s="79">
        <v>479.68</v>
      </c>
      <c r="X48" s="208"/>
      <c r="Y48" s="209"/>
      <c r="Z48" s="210">
        <v>498.87</v>
      </c>
    </row>
    <row r="49" spans="1:26" outlineLevel="1">
      <c r="A49" s="73"/>
      <c r="B49" s="74"/>
      <c r="C49" s="191"/>
      <c r="D49" s="192"/>
      <c r="E49" s="193"/>
      <c r="F49" s="208"/>
      <c r="G49" s="209"/>
      <c r="H49" s="210"/>
      <c r="I49" s="208"/>
      <c r="J49" s="209"/>
      <c r="K49" s="210"/>
      <c r="L49" s="208"/>
      <c r="M49" s="209"/>
      <c r="N49" s="210"/>
      <c r="O49" s="208"/>
      <c r="P49" s="209"/>
      <c r="Q49" s="210"/>
      <c r="R49" s="208"/>
      <c r="S49" s="209"/>
      <c r="T49" s="210"/>
      <c r="U49" s="78"/>
      <c r="V49" s="79"/>
      <c r="W49" s="79"/>
      <c r="X49" s="208"/>
      <c r="Y49" s="209"/>
      <c r="Z49" s="210"/>
    </row>
    <row r="50" spans="1:26" outlineLevel="1">
      <c r="A50" s="73"/>
      <c r="B50" s="74"/>
      <c r="C50" s="191"/>
      <c r="D50" s="192"/>
      <c r="E50" s="193"/>
      <c r="F50" s="208"/>
      <c r="G50" s="209"/>
      <c r="H50" s="210"/>
      <c r="I50" s="208"/>
      <c r="J50" s="209"/>
      <c r="K50" s="210"/>
      <c r="L50" s="208"/>
      <c r="M50" s="209"/>
      <c r="N50" s="210"/>
      <c r="O50" s="208"/>
      <c r="P50" s="209"/>
      <c r="Q50" s="210"/>
      <c r="R50" s="208"/>
      <c r="S50" s="209"/>
      <c r="T50" s="210"/>
      <c r="U50" s="78"/>
      <c r="V50" s="79"/>
      <c r="W50" s="79"/>
      <c r="X50" s="208"/>
      <c r="Y50" s="209"/>
      <c r="Z50" s="210"/>
    </row>
    <row r="51" spans="1:26" ht="25.5">
      <c r="A51" s="96" t="str">
        <f>'Приложение 2'!C27</f>
        <v>04</v>
      </c>
      <c r="B51" s="97" t="str">
        <f>'Приложение 2'!E27</f>
        <v>Реализация мероприятий в системе уличного освещения муниципального образования</v>
      </c>
      <c r="C51" s="188">
        <f>SUM(C52:C53)</f>
        <v>0</v>
      </c>
      <c r="D51" s="189">
        <f t="shared" ref="D51:Z51" si="166">SUM(D52:D53)</f>
        <v>0</v>
      </c>
      <c r="E51" s="190">
        <f t="shared" si="166"/>
        <v>0</v>
      </c>
      <c r="F51" s="205">
        <f t="shared" si="166"/>
        <v>0</v>
      </c>
      <c r="G51" s="206">
        <f t="shared" si="166"/>
        <v>0</v>
      </c>
      <c r="H51" s="207">
        <f t="shared" si="166"/>
        <v>0</v>
      </c>
      <c r="I51" s="205">
        <f t="shared" si="166"/>
        <v>0</v>
      </c>
      <c r="J51" s="206">
        <f t="shared" si="166"/>
        <v>0</v>
      </c>
      <c r="K51" s="207">
        <f t="shared" si="166"/>
        <v>0</v>
      </c>
      <c r="L51" s="205">
        <f t="shared" si="166"/>
        <v>0</v>
      </c>
      <c r="M51" s="206">
        <f t="shared" si="166"/>
        <v>0</v>
      </c>
      <c r="N51" s="207">
        <f t="shared" si="166"/>
        <v>0</v>
      </c>
      <c r="O51" s="205">
        <f t="shared" si="166"/>
        <v>0</v>
      </c>
      <c r="P51" s="206">
        <f t="shared" si="166"/>
        <v>0</v>
      </c>
      <c r="Q51" s="207">
        <f t="shared" si="166"/>
        <v>0</v>
      </c>
      <c r="R51" s="205">
        <f t="shared" si="166"/>
        <v>0</v>
      </c>
      <c r="S51" s="206">
        <f t="shared" si="166"/>
        <v>0</v>
      </c>
      <c r="T51" s="207">
        <f t="shared" si="166"/>
        <v>0</v>
      </c>
      <c r="U51" s="181">
        <f t="shared" si="166"/>
        <v>0</v>
      </c>
      <c r="V51" s="181">
        <f t="shared" si="166"/>
        <v>0</v>
      </c>
      <c r="W51" s="181">
        <f t="shared" si="166"/>
        <v>0</v>
      </c>
      <c r="X51" s="205">
        <f t="shared" si="166"/>
        <v>0</v>
      </c>
      <c r="Y51" s="206">
        <f t="shared" si="166"/>
        <v>0</v>
      </c>
      <c r="Z51" s="207">
        <f t="shared" si="166"/>
        <v>0</v>
      </c>
    </row>
    <row r="52" spans="1:26" ht="38.25" hidden="1" outlineLevel="1">
      <c r="A52" s="73"/>
      <c r="B52" s="74" t="str">
        <f>'Приложение 2'!E28</f>
        <v>Установка новых и замена существующих светильников уличного освещения на энергоэффективные</v>
      </c>
      <c r="C52" s="191"/>
      <c r="D52" s="192"/>
      <c r="E52" s="193"/>
      <c r="F52" s="208"/>
      <c r="G52" s="209"/>
      <c r="H52" s="210"/>
      <c r="I52" s="208"/>
      <c r="J52" s="209"/>
      <c r="K52" s="210"/>
      <c r="L52" s="208"/>
      <c r="M52" s="209"/>
      <c r="N52" s="210"/>
      <c r="O52" s="208"/>
      <c r="P52" s="209"/>
      <c r="Q52" s="210"/>
      <c r="R52" s="208"/>
      <c r="S52" s="209"/>
      <c r="T52" s="210"/>
      <c r="U52" s="78"/>
      <c r="V52" s="79"/>
      <c r="W52" s="79"/>
      <c r="X52" s="208"/>
      <c r="Y52" s="209"/>
      <c r="Z52" s="210"/>
    </row>
    <row r="53" spans="1:26" ht="51" hidden="1" outlineLevel="1">
      <c r="A53" s="73"/>
      <c r="B53" s="74" t="str">
        <f>'Приложение 2'!E29</f>
        <v>Реализация мероприятий  по восстановлению и устройству сетей уличного освещения в муниципальном образовании в Удмуртской Республике</v>
      </c>
      <c r="C53" s="191"/>
      <c r="D53" s="192"/>
      <c r="E53" s="193"/>
      <c r="F53" s="208"/>
      <c r="G53" s="209"/>
      <c r="H53" s="210"/>
      <c r="I53" s="208"/>
      <c r="J53" s="209"/>
      <c r="K53" s="210"/>
      <c r="L53" s="208"/>
      <c r="M53" s="209"/>
      <c r="N53" s="210"/>
      <c r="O53" s="208"/>
      <c r="P53" s="209"/>
      <c r="Q53" s="210"/>
      <c r="R53" s="208"/>
      <c r="S53" s="209"/>
      <c r="T53" s="210"/>
      <c r="U53" s="78"/>
      <c r="V53" s="79"/>
      <c r="W53" s="79"/>
      <c r="X53" s="208"/>
      <c r="Y53" s="209"/>
      <c r="Z53" s="210"/>
    </row>
    <row r="54" spans="1:26" ht="38.25" collapsed="1">
      <c r="A54" s="96" t="str">
        <f>'Приложение 2'!C30</f>
        <v>05</v>
      </c>
      <c r="B54" s="97" t="str">
        <f>'Приложение 2'!E30</f>
        <v>Реализация энергоэффективных мероприятий на объектах многоквартирного жилищного фонда муниципального образования</v>
      </c>
      <c r="C54" s="188">
        <f>SUM(C55,C59,C63,C67,C71)</f>
        <v>0</v>
      </c>
      <c r="D54" s="189">
        <f t="shared" ref="D54:Z54" si="167">SUM(D55,D59,D63,D67,D71)</f>
        <v>0</v>
      </c>
      <c r="E54" s="190">
        <f t="shared" si="167"/>
        <v>0</v>
      </c>
      <c r="F54" s="205">
        <f t="shared" si="167"/>
        <v>0</v>
      </c>
      <c r="G54" s="206">
        <f t="shared" si="167"/>
        <v>0</v>
      </c>
      <c r="H54" s="207">
        <f t="shared" si="167"/>
        <v>0</v>
      </c>
      <c r="I54" s="205">
        <f t="shared" si="167"/>
        <v>0</v>
      </c>
      <c r="J54" s="206">
        <f t="shared" si="167"/>
        <v>0</v>
      </c>
      <c r="K54" s="207">
        <f t="shared" si="167"/>
        <v>0</v>
      </c>
      <c r="L54" s="205">
        <f t="shared" si="167"/>
        <v>0</v>
      </c>
      <c r="M54" s="206">
        <f t="shared" si="167"/>
        <v>0</v>
      </c>
      <c r="N54" s="207">
        <f t="shared" si="167"/>
        <v>0</v>
      </c>
      <c r="O54" s="205">
        <f t="shared" si="167"/>
        <v>0</v>
      </c>
      <c r="P54" s="206">
        <f t="shared" si="167"/>
        <v>0</v>
      </c>
      <c r="Q54" s="207">
        <f t="shared" si="167"/>
        <v>0</v>
      </c>
      <c r="R54" s="205">
        <f t="shared" si="167"/>
        <v>0</v>
      </c>
      <c r="S54" s="206">
        <f t="shared" si="167"/>
        <v>0</v>
      </c>
      <c r="T54" s="207">
        <f t="shared" si="167"/>
        <v>0</v>
      </c>
      <c r="U54" s="181">
        <f t="shared" si="167"/>
        <v>0</v>
      </c>
      <c r="V54" s="181">
        <f t="shared" si="167"/>
        <v>0</v>
      </c>
      <c r="W54" s="181">
        <f t="shared" si="167"/>
        <v>0</v>
      </c>
      <c r="X54" s="205">
        <f t="shared" si="167"/>
        <v>0</v>
      </c>
      <c r="Y54" s="206">
        <f t="shared" si="167"/>
        <v>0</v>
      </c>
      <c r="Z54" s="207">
        <f t="shared" si="167"/>
        <v>0</v>
      </c>
    </row>
    <row r="55" spans="1:26" ht="76.5" hidden="1" outlineLevel="1">
      <c r="A55" s="182"/>
      <c r="B55" s="183" t="str">
        <f>'Приложение 2'!E31</f>
        <v>Установка приборов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диспетчеризации, замена и поверка приборов учета потребляемых энергетических ресурсов</v>
      </c>
      <c r="C55" s="194">
        <f>SUM(C56:C58)</f>
        <v>0</v>
      </c>
      <c r="D55" s="195">
        <f t="shared" ref="D55" si="168">SUM(D56:D58)</f>
        <v>0</v>
      </c>
      <c r="E55" s="196">
        <f t="shared" ref="E55" si="169">SUM(E56:E58)</f>
        <v>0</v>
      </c>
      <c r="F55" s="211">
        <f t="shared" ref="F55" si="170">SUM(F56:F58)</f>
        <v>0</v>
      </c>
      <c r="G55" s="212">
        <f t="shared" ref="G55" si="171">SUM(G56:G58)</f>
        <v>0</v>
      </c>
      <c r="H55" s="213">
        <f t="shared" ref="H55" si="172">SUM(H56:H58)</f>
        <v>0</v>
      </c>
      <c r="I55" s="211">
        <f t="shared" ref="I55" si="173">SUM(I56:I58)</f>
        <v>0</v>
      </c>
      <c r="J55" s="212">
        <f t="shared" ref="J55" si="174">SUM(J56:J58)</f>
        <v>0</v>
      </c>
      <c r="K55" s="213">
        <f t="shared" ref="K55" si="175">SUM(K56:K58)</f>
        <v>0</v>
      </c>
      <c r="L55" s="211">
        <f t="shared" ref="L55" si="176">SUM(L56:L58)</f>
        <v>0</v>
      </c>
      <c r="M55" s="212">
        <f t="shared" ref="M55" si="177">SUM(M56:M58)</f>
        <v>0</v>
      </c>
      <c r="N55" s="213">
        <f t="shared" ref="N55" si="178">SUM(N56:N58)</f>
        <v>0</v>
      </c>
      <c r="O55" s="211">
        <f t="shared" ref="O55" si="179">SUM(O56:O58)</f>
        <v>0</v>
      </c>
      <c r="P55" s="212">
        <f t="shared" ref="P55" si="180">SUM(P56:P58)</f>
        <v>0</v>
      </c>
      <c r="Q55" s="213">
        <f t="shared" ref="Q55" si="181">SUM(Q56:Q58)</f>
        <v>0</v>
      </c>
      <c r="R55" s="211">
        <f t="shared" ref="R55" si="182">SUM(R56:R58)</f>
        <v>0</v>
      </c>
      <c r="S55" s="212">
        <f t="shared" ref="S55" si="183">SUM(S56:S58)</f>
        <v>0</v>
      </c>
      <c r="T55" s="213">
        <f t="shared" ref="T55" si="184">SUM(T56:T58)</f>
        <v>0</v>
      </c>
      <c r="U55" s="184">
        <f t="shared" ref="U55" si="185">SUM(U56:U58)</f>
        <v>0</v>
      </c>
      <c r="V55" s="184">
        <f t="shared" ref="V55" si="186">SUM(V56:V58)</f>
        <v>0</v>
      </c>
      <c r="W55" s="184">
        <f t="shared" ref="W55" si="187">SUM(W56:W58)</f>
        <v>0</v>
      </c>
      <c r="X55" s="211">
        <f t="shared" ref="X55" si="188">SUM(X56:X58)</f>
        <v>0</v>
      </c>
      <c r="Y55" s="212">
        <f t="shared" ref="Y55" si="189">SUM(Y56:Y58)</f>
        <v>0</v>
      </c>
      <c r="Z55" s="213">
        <f t="shared" ref="Z55" si="190">SUM(Z56:Z58)</f>
        <v>0</v>
      </c>
    </row>
    <row r="56" spans="1:26" hidden="1" outlineLevel="1">
      <c r="A56" s="73"/>
      <c r="B56" s="74"/>
      <c r="C56" s="191"/>
      <c r="D56" s="192"/>
      <c r="E56" s="193"/>
      <c r="F56" s="208"/>
      <c r="G56" s="209"/>
      <c r="H56" s="210"/>
      <c r="I56" s="208"/>
      <c r="J56" s="209"/>
      <c r="K56" s="210"/>
      <c r="L56" s="208"/>
      <c r="M56" s="209"/>
      <c r="N56" s="210"/>
      <c r="O56" s="208"/>
      <c r="P56" s="209"/>
      <c r="Q56" s="210"/>
      <c r="R56" s="208"/>
      <c r="S56" s="209"/>
      <c r="T56" s="210"/>
      <c r="U56" s="78"/>
      <c r="V56" s="79"/>
      <c r="W56" s="79"/>
      <c r="X56" s="208"/>
      <c r="Y56" s="209"/>
      <c r="Z56" s="210"/>
    </row>
    <row r="57" spans="1:26" hidden="1" outlineLevel="1">
      <c r="A57" s="73"/>
      <c r="B57" s="74"/>
      <c r="C57" s="191"/>
      <c r="D57" s="192"/>
      <c r="E57" s="193"/>
      <c r="F57" s="208"/>
      <c r="G57" s="209"/>
      <c r="H57" s="210"/>
      <c r="I57" s="208"/>
      <c r="J57" s="209"/>
      <c r="K57" s="210"/>
      <c r="L57" s="208"/>
      <c r="M57" s="209"/>
      <c r="N57" s="210"/>
      <c r="O57" s="208"/>
      <c r="P57" s="209"/>
      <c r="Q57" s="210"/>
      <c r="R57" s="208"/>
      <c r="S57" s="209"/>
      <c r="T57" s="210"/>
      <c r="U57" s="78"/>
      <c r="V57" s="79"/>
      <c r="W57" s="79"/>
      <c r="X57" s="208"/>
      <c r="Y57" s="209"/>
      <c r="Z57" s="210"/>
    </row>
    <row r="58" spans="1:26" hidden="1" outlineLevel="1">
      <c r="A58" s="73"/>
      <c r="B58" s="74"/>
      <c r="C58" s="191"/>
      <c r="D58" s="192"/>
      <c r="E58" s="193"/>
      <c r="F58" s="208"/>
      <c r="G58" s="209"/>
      <c r="H58" s="210"/>
      <c r="I58" s="208"/>
      <c r="J58" s="209"/>
      <c r="K58" s="210"/>
      <c r="L58" s="208"/>
      <c r="M58" s="209"/>
      <c r="N58" s="210"/>
      <c r="O58" s="208"/>
      <c r="P58" s="209"/>
      <c r="Q58" s="210"/>
      <c r="R58" s="208"/>
      <c r="S58" s="209"/>
      <c r="T58" s="210"/>
      <c r="U58" s="78"/>
      <c r="V58" s="79"/>
      <c r="W58" s="79"/>
      <c r="X58" s="208"/>
      <c r="Y58" s="209"/>
      <c r="Z58" s="210"/>
    </row>
    <row r="59" spans="1:26" ht="25.5" hidden="1" outlineLevel="1">
      <c r="A59" s="182"/>
      <c r="B59" s="183" t="str">
        <f>'Приложение 2'!E32</f>
        <v>Замена светильников на энергоэффективные в местах общего пользования МКД</v>
      </c>
      <c r="C59" s="194">
        <f>SUM(C60:C62)</f>
        <v>0</v>
      </c>
      <c r="D59" s="195">
        <f t="shared" ref="D59" si="191">SUM(D60:D62)</f>
        <v>0</v>
      </c>
      <c r="E59" s="196">
        <f t="shared" ref="E59" si="192">SUM(E60:E62)</f>
        <v>0</v>
      </c>
      <c r="F59" s="211">
        <f t="shared" ref="F59" si="193">SUM(F60:F62)</f>
        <v>0</v>
      </c>
      <c r="G59" s="212">
        <f t="shared" ref="G59" si="194">SUM(G60:G62)</f>
        <v>0</v>
      </c>
      <c r="H59" s="213">
        <f t="shared" ref="H59" si="195">SUM(H60:H62)</f>
        <v>0</v>
      </c>
      <c r="I59" s="211">
        <f t="shared" ref="I59" si="196">SUM(I60:I62)</f>
        <v>0</v>
      </c>
      <c r="J59" s="212">
        <f t="shared" ref="J59" si="197">SUM(J60:J62)</f>
        <v>0</v>
      </c>
      <c r="K59" s="213">
        <f t="shared" ref="K59" si="198">SUM(K60:K62)</f>
        <v>0</v>
      </c>
      <c r="L59" s="211">
        <f t="shared" ref="L59" si="199">SUM(L60:L62)</f>
        <v>0</v>
      </c>
      <c r="M59" s="212">
        <f t="shared" ref="M59" si="200">SUM(M60:M62)</f>
        <v>0</v>
      </c>
      <c r="N59" s="213">
        <f t="shared" ref="N59" si="201">SUM(N60:N62)</f>
        <v>0</v>
      </c>
      <c r="O59" s="211">
        <f t="shared" ref="O59" si="202">SUM(O60:O62)</f>
        <v>0</v>
      </c>
      <c r="P59" s="212">
        <f t="shared" ref="P59" si="203">SUM(P60:P62)</f>
        <v>0</v>
      </c>
      <c r="Q59" s="213">
        <f t="shared" ref="Q59" si="204">SUM(Q60:Q62)</f>
        <v>0</v>
      </c>
      <c r="R59" s="211">
        <f t="shared" ref="R59" si="205">SUM(R60:R62)</f>
        <v>0</v>
      </c>
      <c r="S59" s="212">
        <f t="shared" ref="S59" si="206">SUM(S60:S62)</f>
        <v>0</v>
      </c>
      <c r="T59" s="213">
        <f t="shared" ref="T59" si="207">SUM(T60:T62)</f>
        <v>0</v>
      </c>
      <c r="U59" s="184">
        <f t="shared" ref="U59" si="208">SUM(U60:U62)</f>
        <v>0</v>
      </c>
      <c r="V59" s="184">
        <f t="shared" ref="V59" si="209">SUM(V60:V62)</f>
        <v>0</v>
      </c>
      <c r="W59" s="184">
        <f t="shared" ref="W59" si="210">SUM(W60:W62)</f>
        <v>0</v>
      </c>
      <c r="X59" s="211">
        <f t="shared" ref="X59" si="211">SUM(X60:X62)</f>
        <v>0</v>
      </c>
      <c r="Y59" s="212">
        <f t="shared" ref="Y59" si="212">SUM(Y60:Y62)</f>
        <v>0</v>
      </c>
      <c r="Z59" s="213">
        <f t="shared" ref="Z59" si="213">SUM(Z60:Z62)</f>
        <v>0</v>
      </c>
    </row>
    <row r="60" spans="1:26" hidden="1" outlineLevel="1">
      <c r="A60" s="73"/>
      <c r="B60" s="74"/>
      <c r="C60" s="191"/>
      <c r="D60" s="192"/>
      <c r="E60" s="193"/>
      <c r="F60" s="208"/>
      <c r="G60" s="209"/>
      <c r="H60" s="210"/>
      <c r="I60" s="208"/>
      <c r="J60" s="209"/>
      <c r="K60" s="210"/>
      <c r="L60" s="208"/>
      <c r="M60" s="209"/>
      <c r="N60" s="210"/>
      <c r="O60" s="208"/>
      <c r="P60" s="209"/>
      <c r="Q60" s="210"/>
      <c r="R60" s="208"/>
      <c r="S60" s="209"/>
      <c r="T60" s="210"/>
      <c r="U60" s="78"/>
      <c r="V60" s="79"/>
      <c r="W60" s="79"/>
      <c r="X60" s="208"/>
      <c r="Y60" s="209"/>
      <c r="Z60" s="210"/>
    </row>
    <row r="61" spans="1:26" hidden="1" outlineLevel="1">
      <c r="A61" s="73"/>
      <c r="B61" s="74"/>
      <c r="C61" s="191"/>
      <c r="D61" s="192"/>
      <c r="E61" s="193"/>
      <c r="F61" s="208"/>
      <c r="G61" s="209"/>
      <c r="H61" s="210"/>
      <c r="I61" s="208"/>
      <c r="J61" s="209"/>
      <c r="K61" s="210"/>
      <c r="L61" s="208"/>
      <c r="M61" s="209"/>
      <c r="N61" s="210"/>
      <c r="O61" s="208"/>
      <c r="P61" s="209"/>
      <c r="Q61" s="210"/>
      <c r="R61" s="208"/>
      <c r="S61" s="209"/>
      <c r="T61" s="210"/>
      <c r="U61" s="78"/>
      <c r="V61" s="79"/>
      <c r="W61" s="79"/>
      <c r="X61" s="208"/>
      <c r="Y61" s="209"/>
      <c r="Z61" s="210"/>
    </row>
    <row r="62" spans="1:26" hidden="1" outlineLevel="1">
      <c r="A62" s="73"/>
      <c r="B62" s="74"/>
      <c r="C62" s="191"/>
      <c r="D62" s="192"/>
      <c r="E62" s="193"/>
      <c r="F62" s="208"/>
      <c r="G62" s="209"/>
      <c r="H62" s="210"/>
      <c r="I62" s="208"/>
      <c r="J62" s="209"/>
      <c r="K62" s="210"/>
      <c r="L62" s="208"/>
      <c r="M62" s="209"/>
      <c r="N62" s="210"/>
      <c r="O62" s="208"/>
      <c r="P62" s="209"/>
      <c r="Q62" s="210"/>
      <c r="R62" s="208"/>
      <c r="S62" s="209"/>
      <c r="T62" s="210"/>
      <c r="U62" s="78"/>
      <c r="V62" s="79"/>
      <c r="W62" s="79"/>
      <c r="X62" s="208"/>
      <c r="Y62" s="209"/>
      <c r="Z62" s="210"/>
    </row>
    <row r="63" spans="1:26" ht="25.5" hidden="1" outlineLevel="1">
      <c r="A63" s="182"/>
      <c r="B63" s="183" t="str">
        <f>'Приложение 2'!E33</f>
        <v>Реализация энергоэффективных мероприятий в системах теплоснабжения МКД</v>
      </c>
      <c r="C63" s="194">
        <f>SUM(C64:C66)</f>
        <v>0</v>
      </c>
      <c r="D63" s="195">
        <f t="shared" ref="D63" si="214">SUM(D64:D66)</f>
        <v>0</v>
      </c>
      <c r="E63" s="196">
        <f t="shared" ref="E63" si="215">SUM(E64:E66)</f>
        <v>0</v>
      </c>
      <c r="F63" s="211">
        <f t="shared" ref="F63" si="216">SUM(F64:F66)</f>
        <v>0</v>
      </c>
      <c r="G63" s="212">
        <f t="shared" ref="G63" si="217">SUM(G64:G66)</f>
        <v>0</v>
      </c>
      <c r="H63" s="213">
        <f t="shared" ref="H63" si="218">SUM(H64:H66)</f>
        <v>0</v>
      </c>
      <c r="I63" s="211">
        <f t="shared" ref="I63" si="219">SUM(I64:I66)</f>
        <v>0</v>
      </c>
      <c r="J63" s="212">
        <f t="shared" ref="J63" si="220">SUM(J64:J66)</f>
        <v>0</v>
      </c>
      <c r="K63" s="213">
        <f t="shared" ref="K63" si="221">SUM(K64:K66)</f>
        <v>0</v>
      </c>
      <c r="L63" s="211">
        <f t="shared" ref="L63" si="222">SUM(L64:L66)</f>
        <v>0</v>
      </c>
      <c r="M63" s="212">
        <f t="shared" ref="M63" si="223">SUM(M64:M66)</f>
        <v>0</v>
      </c>
      <c r="N63" s="213">
        <f t="shared" ref="N63" si="224">SUM(N64:N66)</f>
        <v>0</v>
      </c>
      <c r="O63" s="211">
        <f t="shared" ref="O63" si="225">SUM(O64:O66)</f>
        <v>0</v>
      </c>
      <c r="P63" s="212">
        <f t="shared" ref="P63" si="226">SUM(P64:P66)</f>
        <v>0</v>
      </c>
      <c r="Q63" s="213">
        <f t="shared" ref="Q63" si="227">SUM(Q64:Q66)</f>
        <v>0</v>
      </c>
      <c r="R63" s="211">
        <f t="shared" ref="R63" si="228">SUM(R64:R66)</f>
        <v>0</v>
      </c>
      <c r="S63" s="212">
        <f t="shared" ref="S63" si="229">SUM(S64:S66)</f>
        <v>0</v>
      </c>
      <c r="T63" s="213">
        <f t="shared" ref="T63" si="230">SUM(T64:T66)</f>
        <v>0</v>
      </c>
      <c r="U63" s="184">
        <f t="shared" ref="U63" si="231">SUM(U64:U66)</f>
        <v>0</v>
      </c>
      <c r="V63" s="184">
        <f t="shared" ref="V63" si="232">SUM(V64:V66)</f>
        <v>0</v>
      </c>
      <c r="W63" s="184">
        <f t="shared" ref="W63" si="233">SUM(W64:W66)</f>
        <v>0</v>
      </c>
      <c r="X63" s="211">
        <f t="shared" ref="X63" si="234">SUM(X64:X66)</f>
        <v>0</v>
      </c>
      <c r="Y63" s="212">
        <f t="shared" ref="Y63" si="235">SUM(Y64:Y66)</f>
        <v>0</v>
      </c>
      <c r="Z63" s="213">
        <f t="shared" ref="Z63" si="236">SUM(Z64:Z66)</f>
        <v>0</v>
      </c>
    </row>
    <row r="64" spans="1:26" hidden="1" outlineLevel="1">
      <c r="A64" s="73"/>
      <c r="B64" s="74"/>
      <c r="C64" s="191"/>
      <c r="D64" s="192"/>
      <c r="E64" s="193"/>
      <c r="F64" s="208"/>
      <c r="G64" s="209"/>
      <c r="H64" s="210"/>
      <c r="I64" s="208"/>
      <c r="J64" s="209"/>
      <c r="K64" s="210"/>
      <c r="L64" s="208"/>
      <c r="M64" s="209"/>
      <c r="N64" s="210"/>
      <c r="O64" s="208"/>
      <c r="P64" s="209"/>
      <c r="Q64" s="210"/>
      <c r="R64" s="208"/>
      <c r="S64" s="209"/>
      <c r="T64" s="210"/>
      <c r="U64" s="78"/>
      <c r="V64" s="79"/>
      <c r="W64" s="79"/>
      <c r="X64" s="208"/>
      <c r="Y64" s="209"/>
      <c r="Z64" s="210"/>
    </row>
    <row r="65" spans="1:26" hidden="1" outlineLevel="1">
      <c r="A65" s="73"/>
      <c r="B65" s="74"/>
      <c r="C65" s="191"/>
      <c r="D65" s="192"/>
      <c r="E65" s="193"/>
      <c r="F65" s="208"/>
      <c r="G65" s="209"/>
      <c r="H65" s="210"/>
      <c r="I65" s="208"/>
      <c r="J65" s="209"/>
      <c r="K65" s="210"/>
      <c r="L65" s="208"/>
      <c r="M65" s="209"/>
      <c r="N65" s="210"/>
      <c r="O65" s="208"/>
      <c r="P65" s="209"/>
      <c r="Q65" s="210"/>
      <c r="R65" s="208"/>
      <c r="S65" s="209"/>
      <c r="T65" s="210"/>
      <c r="U65" s="78"/>
      <c r="V65" s="79"/>
      <c r="W65" s="79"/>
      <c r="X65" s="208"/>
      <c r="Y65" s="209"/>
      <c r="Z65" s="210"/>
    </row>
    <row r="66" spans="1:26" hidden="1" outlineLevel="1">
      <c r="A66" s="73"/>
      <c r="B66" s="74"/>
      <c r="C66" s="191"/>
      <c r="D66" s="192"/>
      <c r="E66" s="193"/>
      <c r="F66" s="208"/>
      <c r="G66" s="209"/>
      <c r="H66" s="210"/>
      <c r="I66" s="208"/>
      <c r="J66" s="209"/>
      <c r="K66" s="210"/>
      <c r="L66" s="208"/>
      <c r="M66" s="209"/>
      <c r="N66" s="210"/>
      <c r="O66" s="208"/>
      <c r="P66" s="209"/>
      <c r="Q66" s="210"/>
      <c r="R66" s="208"/>
      <c r="S66" s="209"/>
      <c r="T66" s="210"/>
      <c r="U66" s="78"/>
      <c r="V66" s="79"/>
      <c r="W66" s="79"/>
      <c r="X66" s="208"/>
      <c r="Y66" s="209"/>
      <c r="Z66" s="210"/>
    </row>
    <row r="67" spans="1:26" ht="25.5" hidden="1" outlineLevel="1">
      <c r="A67" s="182"/>
      <c r="B67" s="183" t="str">
        <f>'Приложение 2'!E34</f>
        <v>Реализация энергоэффективных мероприятий в системах водоснабжения и водоотведения МКД</v>
      </c>
      <c r="C67" s="194">
        <f>SUM(C68:C70)</f>
        <v>0</v>
      </c>
      <c r="D67" s="195">
        <f t="shared" ref="D67" si="237">SUM(D68:D70)</f>
        <v>0</v>
      </c>
      <c r="E67" s="196">
        <f t="shared" ref="E67" si="238">SUM(E68:E70)</f>
        <v>0</v>
      </c>
      <c r="F67" s="211">
        <f t="shared" ref="F67" si="239">SUM(F68:F70)</f>
        <v>0</v>
      </c>
      <c r="G67" s="212">
        <f t="shared" ref="G67" si="240">SUM(G68:G70)</f>
        <v>0</v>
      </c>
      <c r="H67" s="213">
        <f t="shared" ref="H67" si="241">SUM(H68:H70)</f>
        <v>0</v>
      </c>
      <c r="I67" s="211">
        <f t="shared" ref="I67" si="242">SUM(I68:I70)</f>
        <v>0</v>
      </c>
      <c r="J67" s="212">
        <f t="shared" ref="J67" si="243">SUM(J68:J70)</f>
        <v>0</v>
      </c>
      <c r="K67" s="213">
        <f t="shared" ref="K67" si="244">SUM(K68:K70)</f>
        <v>0</v>
      </c>
      <c r="L67" s="211">
        <f t="shared" ref="L67" si="245">SUM(L68:L70)</f>
        <v>0</v>
      </c>
      <c r="M67" s="212">
        <f t="shared" ref="M67" si="246">SUM(M68:M70)</f>
        <v>0</v>
      </c>
      <c r="N67" s="213">
        <f t="shared" ref="N67" si="247">SUM(N68:N70)</f>
        <v>0</v>
      </c>
      <c r="O67" s="211">
        <f t="shared" ref="O67" si="248">SUM(O68:O70)</f>
        <v>0</v>
      </c>
      <c r="P67" s="212">
        <f t="shared" ref="P67" si="249">SUM(P68:P70)</f>
        <v>0</v>
      </c>
      <c r="Q67" s="213">
        <f t="shared" ref="Q67" si="250">SUM(Q68:Q70)</f>
        <v>0</v>
      </c>
      <c r="R67" s="211">
        <f t="shared" ref="R67" si="251">SUM(R68:R70)</f>
        <v>0</v>
      </c>
      <c r="S67" s="212">
        <f t="shared" ref="S67" si="252">SUM(S68:S70)</f>
        <v>0</v>
      </c>
      <c r="T67" s="213">
        <f t="shared" ref="T67" si="253">SUM(T68:T70)</f>
        <v>0</v>
      </c>
      <c r="U67" s="184">
        <f t="shared" ref="U67" si="254">SUM(U68:U70)</f>
        <v>0</v>
      </c>
      <c r="V67" s="184">
        <f t="shared" ref="V67" si="255">SUM(V68:V70)</f>
        <v>0</v>
      </c>
      <c r="W67" s="184">
        <f t="shared" ref="W67" si="256">SUM(W68:W70)</f>
        <v>0</v>
      </c>
      <c r="X67" s="211">
        <f t="shared" ref="X67" si="257">SUM(X68:X70)</f>
        <v>0</v>
      </c>
      <c r="Y67" s="212">
        <f t="shared" ref="Y67" si="258">SUM(Y68:Y70)</f>
        <v>0</v>
      </c>
      <c r="Z67" s="213">
        <f t="shared" ref="Z67" si="259">SUM(Z68:Z70)</f>
        <v>0</v>
      </c>
    </row>
    <row r="68" spans="1:26" hidden="1" outlineLevel="1">
      <c r="A68" s="73"/>
      <c r="B68" s="74"/>
      <c r="C68" s="191"/>
      <c r="D68" s="192"/>
      <c r="E68" s="193"/>
      <c r="F68" s="208"/>
      <c r="G68" s="209"/>
      <c r="H68" s="210"/>
      <c r="I68" s="208"/>
      <c r="J68" s="209"/>
      <c r="K68" s="210"/>
      <c r="L68" s="208"/>
      <c r="M68" s="209"/>
      <c r="N68" s="210"/>
      <c r="O68" s="208"/>
      <c r="P68" s="209"/>
      <c r="Q68" s="210"/>
      <c r="R68" s="208"/>
      <c r="S68" s="209"/>
      <c r="T68" s="210"/>
      <c r="U68" s="78"/>
      <c r="V68" s="79"/>
      <c r="W68" s="79"/>
      <c r="X68" s="208"/>
      <c r="Y68" s="209"/>
      <c r="Z68" s="210"/>
    </row>
    <row r="69" spans="1:26" hidden="1" outlineLevel="1">
      <c r="A69" s="73"/>
      <c r="B69" s="74"/>
      <c r="C69" s="191"/>
      <c r="D69" s="192"/>
      <c r="E69" s="193"/>
      <c r="F69" s="208"/>
      <c r="G69" s="209"/>
      <c r="H69" s="210"/>
      <c r="I69" s="208"/>
      <c r="J69" s="209"/>
      <c r="K69" s="210"/>
      <c r="L69" s="208"/>
      <c r="M69" s="209"/>
      <c r="N69" s="210"/>
      <c r="O69" s="208"/>
      <c r="P69" s="209"/>
      <c r="Q69" s="210"/>
      <c r="R69" s="208"/>
      <c r="S69" s="209"/>
      <c r="T69" s="210"/>
      <c r="U69" s="78"/>
      <c r="V69" s="79"/>
      <c r="W69" s="79"/>
      <c r="X69" s="208"/>
      <c r="Y69" s="209"/>
      <c r="Z69" s="210"/>
    </row>
    <row r="70" spans="1:26" hidden="1" outlineLevel="1">
      <c r="A70" s="73"/>
      <c r="B70" s="74"/>
      <c r="C70" s="191"/>
      <c r="D70" s="192"/>
      <c r="E70" s="193"/>
      <c r="F70" s="208"/>
      <c r="G70" s="209"/>
      <c r="H70" s="210"/>
      <c r="I70" s="208"/>
      <c r="J70" s="209"/>
      <c r="K70" s="210"/>
      <c r="L70" s="208"/>
      <c r="M70" s="209"/>
      <c r="N70" s="210"/>
      <c r="O70" s="208"/>
      <c r="P70" s="209"/>
      <c r="Q70" s="210"/>
      <c r="R70" s="208"/>
      <c r="S70" s="209"/>
      <c r="T70" s="210"/>
      <c r="U70" s="78"/>
      <c r="V70" s="79"/>
      <c r="W70" s="79"/>
      <c r="X70" s="208"/>
      <c r="Y70" s="209"/>
      <c r="Z70" s="210"/>
    </row>
    <row r="71" spans="1:26" hidden="1" outlineLevel="1">
      <c r="A71" s="182"/>
      <c r="B71" s="183" t="str">
        <f>'Приложение 2'!E35</f>
        <v>Ремонт и утепление ограждающих конструкций МКД</v>
      </c>
      <c r="C71" s="194">
        <f>SUM(C72:C74)</f>
        <v>0</v>
      </c>
      <c r="D71" s="195">
        <f t="shared" ref="D71" si="260">SUM(D72:D74)</f>
        <v>0</v>
      </c>
      <c r="E71" s="196">
        <f t="shared" ref="E71" si="261">SUM(E72:E74)</f>
        <v>0</v>
      </c>
      <c r="F71" s="211">
        <f t="shared" ref="F71" si="262">SUM(F72:F74)</f>
        <v>0</v>
      </c>
      <c r="G71" s="212">
        <f t="shared" ref="G71" si="263">SUM(G72:G74)</f>
        <v>0</v>
      </c>
      <c r="H71" s="213">
        <f t="shared" ref="H71" si="264">SUM(H72:H74)</f>
        <v>0</v>
      </c>
      <c r="I71" s="211">
        <f t="shared" ref="I71" si="265">SUM(I72:I74)</f>
        <v>0</v>
      </c>
      <c r="J71" s="212">
        <f t="shared" ref="J71" si="266">SUM(J72:J74)</f>
        <v>0</v>
      </c>
      <c r="K71" s="213">
        <f t="shared" ref="K71" si="267">SUM(K72:K74)</f>
        <v>0</v>
      </c>
      <c r="L71" s="211">
        <f t="shared" ref="L71" si="268">SUM(L72:L74)</f>
        <v>0</v>
      </c>
      <c r="M71" s="212">
        <f t="shared" ref="M71" si="269">SUM(M72:M74)</f>
        <v>0</v>
      </c>
      <c r="N71" s="213">
        <f t="shared" ref="N71" si="270">SUM(N72:N74)</f>
        <v>0</v>
      </c>
      <c r="O71" s="211">
        <f t="shared" ref="O71" si="271">SUM(O72:O74)</f>
        <v>0</v>
      </c>
      <c r="P71" s="212">
        <f t="shared" ref="P71" si="272">SUM(P72:P74)</f>
        <v>0</v>
      </c>
      <c r="Q71" s="213">
        <f t="shared" ref="Q71" si="273">SUM(Q72:Q74)</f>
        <v>0</v>
      </c>
      <c r="R71" s="211">
        <f t="shared" ref="R71" si="274">SUM(R72:R74)</f>
        <v>0</v>
      </c>
      <c r="S71" s="212">
        <f t="shared" ref="S71" si="275">SUM(S72:S74)</f>
        <v>0</v>
      </c>
      <c r="T71" s="213">
        <f t="shared" ref="T71" si="276">SUM(T72:T74)</f>
        <v>0</v>
      </c>
      <c r="U71" s="184">
        <f t="shared" ref="U71" si="277">SUM(U72:U74)</f>
        <v>0</v>
      </c>
      <c r="V71" s="184">
        <f t="shared" ref="V71" si="278">SUM(V72:V74)</f>
        <v>0</v>
      </c>
      <c r="W71" s="184">
        <f t="shared" ref="W71" si="279">SUM(W72:W74)</f>
        <v>0</v>
      </c>
      <c r="X71" s="211">
        <f t="shared" ref="X71" si="280">SUM(X72:X74)</f>
        <v>0</v>
      </c>
      <c r="Y71" s="212">
        <f t="shared" ref="Y71" si="281">SUM(Y72:Y74)</f>
        <v>0</v>
      </c>
      <c r="Z71" s="213">
        <f t="shared" ref="Z71" si="282">SUM(Z72:Z74)</f>
        <v>0</v>
      </c>
    </row>
    <row r="72" spans="1:26" hidden="1" outlineLevel="1">
      <c r="A72" s="73"/>
      <c r="B72" s="74"/>
      <c r="C72" s="191"/>
      <c r="D72" s="192"/>
      <c r="E72" s="193"/>
      <c r="F72" s="208"/>
      <c r="G72" s="209"/>
      <c r="H72" s="210"/>
      <c r="I72" s="208"/>
      <c r="J72" s="209"/>
      <c r="K72" s="210"/>
      <c r="L72" s="208"/>
      <c r="M72" s="209"/>
      <c r="N72" s="210"/>
      <c r="O72" s="208"/>
      <c r="P72" s="209"/>
      <c r="Q72" s="210"/>
      <c r="R72" s="208"/>
      <c r="S72" s="209"/>
      <c r="T72" s="210"/>
      <c r="U72" s="78"/>
      <c r="V72" s="79"/>
      <c r="W72" s="79"/>
      <c r="X72" s="208"/>
      <c r="Y72" s="209"/>
      <c r="Z72" s="210"/>
    </row>
    <row r="73" spans="1:26" hidden="1" outlineLevel="1">
      <c r="A73" s="73"/>
      <c r="B73" s="74"/>
      <c r="C73" s="191"/>
      <c r="D73" s="192"/>
      <c r="E73" s="193"/>
      <c r="F73" s="208"/>
      <c r="G73" s="209"/>
      <c r="H73" s="210"/>
      <c r="I73" s="208"/>
      <c r="J73" s="209"/>
      <c r="K73" s="210"/>
      <c r="L73" s="208"/>
      <c r="M73" s="209"/>
      <c r="N73" s="210"/>
      <c r="O73" s="208"/>
      <c r="P73" s="209"/>
      <c r="Q73" s="210"/>
      <c r="R73" s="208"/>
      <c r="S73" s="209"/>
      <c r="T73" s="210"/>
      <c r="U73" s="78"/>
      <c r="V73" s="79"/>
      <c r="W73" s="79"/>
      <c r="X73" s="208"/>
      <c r="Y73" s="209"/>
      <c r="Z73" s="210"/>
    </row>
    <row r="74" spans="1:26" hidden="1" outlineLevel="1">
      <c r="A74" s="73"/>
      <c r="B74" s="74"/>
      <c r="C74" s="191"/>
      <c r="D74" s="192"/>
      <c r="E74" s="193"/>
      <c r="F74" s="208"/>
      <c r="G74" s="209"/>
      <c r="H74" s="210"/>
      <c r="I74" s="208"/>
      <c r="J74" s="209"/>
      <c r="K74" s="210"/>
      <c r="L74" s="208"/>
      <c r="M74" s="209"/>
      <c r="N74" s="210"/>
      <c r="O74" s="208"/>
      <c r="P74" s="209"/>
      <c r="Q74" s="210"/>
      <c r="R74" s="208"/>
      <c r="S74" s="209"/>
      <c r="T74" s="210"/>
      <c r="U74" s="78"/>
      <c r="V74" s="79"/>
      <c r="W74" s="79"/>
      <c r="X74" s="208"/>
      <c r="Y74" s="209"/>
      <c r="Z74" s="210"/>
    </row>
    <row r="75" spans="1:26" ht="25.5" collapsed="1">
      <c r="A75" s="96" t="str">
        <f>'Приложение 2'!C36</f>
        <v>06</v>
      </c>
      <c r="B75" s="97" t="str">
        <f>'Приложение 2'!E36</f>
        <v>Реализация энергоэффективных мероприятий на предприятиях реального сектора экономики</v>
      </c>
      <c r="C75" s="188">
        <f>SUM(C76,C80)</f>
        <v>0</v>
      </c>
      <c r="D75" s="189">
        <f t="shared" ref="D75:Z75" si="283">SUM(D76,D80)</f>
        <v>0</v>
      </c>
      <c r="E75" s="190">
        <f t="shared" si="283"/>
        <v>0</v>
      </c>
      <c r="F75" s="205">
        <f t="shared" si="283"/>
        <v>0</v>
      </c>
      <c r="G75" s="206">
        <f t="shared" si="283"/>
        <v>0</v>
      </c>
      <c r="H75" s="207">
        <f t="shared" si="283"/>
        <v>0</v>
      </c>
      <c r="I75" s="205">
        <f t="shared" si="283"/>
        <v>0</v>
      </c>
      <c r="J75" s="206">
        <f t="shared" si="283"/>
        <v>0</v>
      </c>
      <c r="K75" s="207">
        <f t="shared" si="283"/>
        <v>0</v>
      </c>
      <c r="L75" s="205">
        <f t="shared" si="283"/>
        <v>0</v>
      </c>
      <c r="M75" s="206">
        <f t="shared" si="283"/>
        <v>0</v>
      </c>
      <c r="N75" s="207">
        <f t="shared" si="283"/>
        <v>0</v>
      </c>
      <c r="O75" s="205">
        <f t="shared" si="283"/>
        <v>0</v>
      </c>
      <c r="P75" s="206">
        <f t="shared" si="283"/>
        <v>0</v>
      </c>
      <c r="Q75" s="207">
        <f t="shared" si="283"/>
        <v>0</v>
      </c>
      <c r="R75" s="205">
        <f t="shared" si="283"/>
        <v>0</v>
      </c>
      <c r="S75" s="206">
        <f t="shared" si="283"/>
        <v>0</v>
      </c>
      <c r="T75" s="207">
        <f t="shared" si="283"/>
        <v>0</v>
      </c>
      <c r="U75" s="181">
        <f t="shared" si="283"/>
        <v>0</v>
      </c>
      <c r="V75" s="181">
        <f t="shared" si="283"/>
        <v>0</v>
      </c>
      <c r="W75" s="181">
        <f t="shared" si="283"/>
        <v>0</v>
      </c>
      <c r="X75" s="205">
        <f t="shared" si="283"/>
        <v>0</v>
      </c>
      <c r="Y75" s="206">
        <f t="shared" si="283"/>
        <v>0</v>
      </c>
      <c r="Z75" s="207">
        <f t="shared" si="283"/>
        <v>0</v>
      </c>
    </row>
    <row r="76" spans="1:26" ht="25.5" hidden="1" outlineLevel="1">
      <c r="A76" s="182"/>
      <c r="B76" s="183" t="str">
        <f>'Приложение 2'!E37</f>
        <v>Реализация организационных мероприятий на предприятиях реального сектора экономики</v>
      </c>
      <c r="C76" s="194">
        <f>SUM(C77:C79)</f>
        <v>0</v>
      </c>
      <c r="D76" s="195">
        <f t="shared" ref="D76:Z76" si="284">SUM(D77:D79)</f>
        <v>0</v>
      </c>
      <c r="E76" s="196">
        <f t="shared" si="284"/>
        <v>0</v>
      </c>
      <c r="F76" s="211">
        <f t="shared" si="284"/>
        <v>0</v>
      </c>
      <c r="G76" s="212">
        <f t="shared" si="284"/>
        <v>0</v>
      </c>
      <c r="H76" s="213">
        <f t="shared" si="284"/>
        <v>0</v>
      </c>
      <c r="I76" s="211">
        <f t="shared" si="284"/>
        <v>0</v>
      </c>
      <c r="J76" s="212">
        <f t="shared" si="284"/>
        <v>0</v>
      </c>
      <c r="K76" s="213">
        <f t="shared" si="284"/>
        <v>0</v>
      </c>
      <c r="L76" s="211">
        <f t="shared" si="284"/>
        <v>0</v>
      </c>
      <c r="M76" s="212">
        <f t="shared" si="284"/>
        <v>0</v>
      </c>
      <c r="N76" s="213">
        <f t="shared" si="284"/>
        <v>0</v>
      </c>
      <c r="O76" s="211">
        <f t="shared" si="284"/>
        <v>0</v>
      </c>
      <c r="P76" s="212">
        <f t="shared" si="284"/>
        <v>0</v>
      </c>
      <c r="Q76" s="213">
        <f t="shared" si="284"/>
        <v>0</v>
      </c>
      <c r="R76" s="211">
        <f t="shared" si="284"/>
        <v>0</v>
      </c>
      <c r="S76" s="212">
        <f t="shared" si="284"/>
        <v>0</v>
      </c>
      <c r="T76" s="213">
        <f t="shared" si="284"/>
        <v>0</v>
      </c>
      <c r="U76" s="184">
        <f t="shared" si="284"/>
        <v>0</v>
      </c>
      <c r="V76" s="184">
        <f t="shared" si="284"/>
        <v>0</v>
      </c>
      <c r="W76" s="184">
        <f t="shared" si="284"/>
        <v>0</v>
      </c>
      <c r="X76" s="211">
        <f t="shared" si="284"/>
        <v>0</v>
      </c>
      <c r="Y76" s="212">
        <f t="shared" si="284"/>
        <v>0</v>
      </c>
      <c r="Z76" s="213">
        <f t="shared" si="284"/>
        <v>0</v>
      </c>
    </row>
    <row r="77" spans="1:26" hidden="1" outlineLevel="1">
      <c r="A77" s="73"/>
      <c r="B77" s="74"/>
      <c r="C77" s="191"/>
      <c r="D77" s="192"/>
      <c r="E77" s="193"/>
      <c r="F77" s="208"/>
      <c r="G77" s="209"/>
      <c r="H77" s="210"/>
      <c r="I77" s="208"/>
      <c r="J77" s="209"/>
      <c r="K77" s="210"/>
      <c r="L77" s="208"/>
      <c r="M77" s="209"/>
      <c r="N77" s="210"/>
      <c r="O77" s="208"/>
      <c r="P77" s="209"/>
      <c r="Q77" s="210"/>
      <c r="R77" s="208"/>
      <c r="S77" s="209"/>
      <c r="T77" s="210"/>
      <c r="U77" s="78"/>
      <c r="V77" s="79"/>
      <c r="W77" s="79"/>
      <c r="X77" s="208"/>
      <c r="Y77" s="209"/>
      <c r="Z77" s="210"/>
    </row>
    <row r="78" spans="1:26" hidden="1" outlineLevel="1">
      <c r="A78" s="73"/>
      <c r="B78" s="74"/>
      <c r="C78" s="191"/>
      <c r="D78" s="192"/>
      <c r="E78" s="193"/>
      <c r="F78" s="208"/>
      <c r="G78" s="209"/>
      <c r="H78" s="210"/>
      <c r="I78" s="208"/>
      <c r="J78" s="209"/>
      <c r="K78" s="210"/>
      <c r="L78" s="208"/>
      <c r="M78" s="209"/>
      <c r="N78" s="210"/>
      <c r="O78" s="208"/>
      <c r="P78" s="209"/>
      <c r="Q78" s="210"/>
      <c r="R78" s="208"/>
      <c r="S78" s="209"/>
      <c r="T78" s="210"/>
      <c r="U78" s="78"/>
      <c r="V78" s="79"/>
      <c r="W78" s="79"/>
      <c r="X78" s="208"/>
      <c r="Y78" s="209"/>
      <c r="Z78" s="210"/>
    </row>
    <row r="79" spans="1:26" hidden="1" outlineLevel="1">
      <c r="A79" s="73"/>
      <c r="B79" s="74"/>
      <c r="C79" s="191"/>
      <c r="D79" s="192"/>
      <c r="E79" s="193"/>
      <c r="F79" s="208"/>
      <c r="G79" s="209"/>
      <c r="H79" s="210"/>
      <c r="I79" s="208"/>
      <c r="J79" s="209"/>
      <c r="K79" s="210"/>
      <c r="L79" s="208"/>
      <c r="M79" s="209"/>
      <c r="N79" s="210"/>
      <c r="O79" s="208"/>
      <c r="P79" s="209"/>
      <c r="Q79" s="210"/>
      <c r="R79" s="208"/>
      <c r="S79" s="209"/>
      <c r="T79" s="210"/>
      <c r="U79" s="78"/>
      <c r="V79" s="79"/>
      <c r="W79" s="79"/>
      <c r="X79" s="208"/>
      <c r="Y79" s="209"/>
      <c r="Z79" s="210"/>
    </row>
    <row r="80" spans="1:26" ht="25.5" hidden="1" outlineLevel="1">
      <c r="A80" s="182"/>
      <c r="B80" s="183" t="str">
        <f>'Приложение 2'!E38</f>
        <v>Реализация технических мероприятий на объектах предприятий реального сектора экономики</v>
      </c>
      <c r="C80" s="194">
        <f>SUM(C81:C83)</f>
        <v>0</v>
      </c>
      <c r="D80" s="195">
        <f t="shared" ref="D80" si="285">SUM(D81:D83)</f>
        <v>0</v>
      </c>
      <c r="E80" s="196">
        <f t="shared" ref="E80" si="286">SUM(E81:E83)</f>
        <v>0</v>
      </c>
      <c r="F80" s="211">
        <f t="shared" ref="F80" si="287">SUM(F81:F83)</f>
        <v>0</v>
      </c>
      <c r="G80" s="212">
        <f t="shared" ref="G80" si="288">SUM(G81:G83)</f>
        <v>0</v>
      </c>
      <c r="H80" s="213">
        <f t="shared" ref="H80" si="289">SUM(H81:H83)</f>
        <v>0</v>
      </c>
      <c r="I80" s="211">
        <f t="shared" ref="I80" si="290">SUM(I81:I83)</f>
        <v>0</v>
      </c>
      <c r="J80" s="212">
        <f t="shared" ref="J80" si="291">SUM(J81:J83)</f>
        <v>0</v>
      </c>
      <c r="K80" s="213">
        <f t="shared" ref="K80" si="292">SUM(K81:K83)</f>
        <v>0</v>
      </c>
      <c r="L80" s="211">
        <f t="shared" ref="L80" si="293">SUM(L81:L83)</f>
        <v>0</v>
      </c>
      <c r="M80" s="212">
        <f t="shared" ref="M80" si="294">SUM(M81:M83)</f>
        <v>0</v>
      </c>
      <c r="N80" s="213">
        <f t="shared" ref="N80" si="295">SUM(N81:N83)</f>
        <v>0</v>
      </c>
      <c r="O80" s="211">
        <f t="shared" ref="O80" si="296">SUM(O81:O83)</f>
        <v>0</v>
      </c>
      <c r="P80" s="212">
        <f t="shared" ref="P80" si="297">SUM(P81:P83)</f>
        <v>0</v>
      </c>
      <c r="Q80" s="213">
        <f t="shared" ref="Q80" si="298">SUM(Q81:Q83)</f>
        <v>0</v>
      </c>
      <c r="R80" s="211">
        <f t="shared" ref="R80" si="299">SUM(R81:R83)</f>
        <v>0</v>
      </c>
      <c r="S80" s="212">
        <f t="shared" ref="S80" si="300">SUM(S81:S83)</f>
        <v>0</v>
      </c>
      <c r="T80" s="213">
        <f t="shared" ref="T80" si="301">SUM(T81:T83)</f>
        <v>0</v>
      </c>
      <c r="U80" s="184">
        <f t="shared" ref="U80" si="302">SUM(U81:U83)</f>
        <v>0</v>
      </c>
      <c r="V80" s="184">
        <f t="shared" ref="V80" si="303">SUM(V81:V83)</f>
        <v>0</v>
      </c>
      <c r="W80" s="184">
        <f t="shared" ref="W80" si="304">SUM(W81:W83)</f>
        <v>0</v>
      </c>
      <c r="X80" s="211">
        <f t="shared" ref="X80" si="305">SUM(X81:X83)</f>
        <v>0</v>
      </c>
      <c r="Y80" s="212">
        <f t="shared" ref="Y80" si="306">SUM(Y81:Y83)</f>
        <v>0</v>
      </c>
      <c r="Z80" s="213">
        <f t="shared" ref="Z80" si="307">SUM(Z81:Z83)</f>
        <v>0</v>
      </c>
    </row>
    <row r="81" spans="1:26" hidden="1" outlineLevel="1">
      <c r="A81" s="73"/>
      <c r="B81" s="74"/>
      <c r="C81" s="191"/>
      <c r="D81" s="192"/>
      <c r="E81" s="193"/>
      <c r="F81" s="208"/>
      <c r="G81" s="209"/>
      <c r="H81" s="210"/>
      <c r="I81" s="208"/>
      <c r="J81" s="209"/>
      <c r="K81" s="210"/>
      <c r="L81" s="208"/>
      <c r="M81" s="209"/>
      <c r="N81" s="210"/>
      <c r="O81" s="208"/>
      <c r="P81" s="209"/>
      <c r="Q81" s="210"/>
      <c r="R81" s="208"/>
      <c r="S81" s="209"/>
      <c r="T81" s="210"/>
      <c r="U81" s="78"/>
      <c r="V81" s="79"/>
      <c r="W81" s="79"/>
      <c r="X81" s="208"/>
      <c r="Y81" s="209"/>
      <c r="Z81" s="210"/>
    </row>
    <row r="82" spans="1:26" hidden="1" outlineLevel="1">
      <c r="A82" s="73"/>
      <c r="B82" s="74"/>
      <c r="C82" s="191"/>
      <c r="D82" s="192"/>
      <c r="E82" s="193"/>
      <c r="F82" s="208"/>
      <c r="G82" s="209"/>
      <c r="H82" s="210"/>
      <c r="I82" s="208"/>
      <c r="J82" s="209"/>
      <c r="K82" s="210"/>
      <c r="L82" s="208"/>
      <c r="M82" s="209"/>
      <c r="N82" s="210"/>
      <c r="O82" s="208"/>
      <c r="P82" s="209"/>
      <c r="Q82" s="210"/>
      <c r="R82" s="208"/>
      <c r="S82" s="209"/>
      <c r="T82" s="210"/>
      <c r="U82" s="78"/>
      <c r="V82" s="79"/>
      <c r="W82" s="79"/>
      <c r="X82" s="208"/>
      <c r="Y82" s="209"/>
      <c r="Z82" s="210"/>
    </row>
    <row r="83" spans="1:26" hidden="1" outlineLevel="1">
      <c r="A83" s="73"/>
      <c r="B83" s="74"/>
      <c r="C83" s="191"/>
      <c r="D83" s="192"/>
      <c r="E83" s="193"/>
      <c r="F83" s="208"/>
      <c r="G83" s="209"/>
      <c r="H83" s="210"/>
      <c r="I83" s="208"/>
      <c r="J83" s="209"/>
      <c r="K83" s="210"/>
      <c r="L83" s="208"/>
      <c r="M83" s="209"/>
      <c r="N83" s="210"/>
      <c r="O83" s="208"/>
      <c r="P83" s="209"/>
      <c r="Q83" s="210"/>
      <c r="R83" s="208"/>
      <c r="S83" s="209"/>
      <c r="T83" s="210"/>
      <c r="U83" s="78"/>
      <c r="V83" s="79"/>
      <c r="W83" s="79"/>
      <c r="X83" s="208"/>
      <c r="Y83" s="209"/>
      <c r="Z83" s="210"/>
    </row>
    <row r="84" spans="1:26" s="102" customFormat="1" collapsed="1">
      <c r="A84" s="99"/>
      <c r="B84" s="100" t="s">
        <v>109</v>
      </c>
      <c r="C84" s="199">
        <f t="shared" ref="C84:Z84" si="308">SUM(C8,C17,C38,C51,C54,C75)</f>
        <v>0</v>
      </c>
      <c r="D84" s="200">
        <f t="shared" si="308"/>
        <v>0</v>
      </c>
      <c r="E84" s="201">
        <f t="shared" si="308"/>
        <v>663.05</v>
      </c>
      <c r="F84" s="216">
        <f t="shared" si="308"/>
        <v>0</v>
      </c>
      <c r="G84" s="217">
        <f t="shared" si="308"/>
        <v>0</v>
      </c>
      <c r="H84" s="218">
        <f t="shared" si="308"/>
        <v>664.76</v>
      </c>
      <c r="I84" s="216">
        <f t="shared" si="308"/>
        <v>0</v>
      </c>
      <c r="J84" s="217">
        <f t="shared" si="308"/>
        <v>0</v>
      </c>
      <c r="K84" s="218">
        <f t="shared" si="308"/>
        <v>587.34999999999991</v>
      </c>
      <c r="L84" s="216">
        <f t="shared" si="308"/>
        <v>0</v>
      </c>
      <c r="M84" s="217">
        <f t="shared" si="308"/>
        <v>0</v>
      </c>
      <c r="N84" s="218">
        <f t="shared" si="308"/>
        <v>620.86</v>
      </c>
      <c r="O84" s="216">
        <f t="shared" si="308"/>
        <v>0</v>
      </c>
      <c r="P84" s="217">
        <f t="shared" si="308"/>
        <v>0</v>
      </c>
      <c r="Q84" s="218">
        <f t="shared" si="308"/>
        <v>635.28</v>
      </c>
      <c r="R84" s="216">
        <f t="shared" si="308"/>
        <v>0</v>
      </c>
      <c r="S84" s="217">
        <f t="shared" si="308"/>
        <v>0</v>
      </c>
      <c r="T84" s="218">
        <f t="shared" si="308"/>
        <v>660.69</v>
      </c>
      <c r="U84" s="101">
        <f t="shared" si="308"/>
        <v>0</v>
      </c>
      <c r="V84" s="101">
        <f t="shared" si="308"/>
        <v>0</v>
      </c>
      <c r="W84" s="101">
        <f t="shared" si="308"/>
        <v>687.12</v>
      </c>
      <c r="X84" s="216">
        <f t="shared" si="308"/>
        <v>0</v>
      </c>
      <c r="Y84" s="217">
        <f t="shared" si="308"/>
        <v>0</v>
      </c>
      <c r="Z84" s="218">
        <f t="shared" si="308"/>
        <v>714.61</v>
      </c>
    </row>
  </sheetData>
  <mergeCells count="12">
    <mergeCell ref="U6:W6"/>
    <mergeCell ref="X6:Z6"/>
    <mergeCell ref="B3:Y3"/>
    <mergeCell ref="A5:A7"/>
    <mergeCell ref="B5:B7"/>
    <mergeCell ref="C5:Z5"/>
    <mergeCell ref="C6:E6"/>
    <mergeCell ref="F6:H6"/>
    <mergeCell ref="I6:K6"/>
    <mergeCell ref="L6:N6"/>
    <mergeCell ref="O6:Q6"/>
    <mergeCell ref="R6:T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Расшифровка мероприятий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Алла Попова</dc:creator>
  <cp:lastModifiedBy>user11</cp:lastModifiedBy>
  <cp:lastPrinted>2023-04-24T05:09:10Z</cp:lastPrinted>
  <dcterms:created xsi:type="dcterms:W3CDTF">2022-06-03T08:12:40Z</dcterms:created>
  <dcterms:modified xsi:type="dcterms:W3CDTF">2023-04-24T05:09:32Z</dcterms:modified>
</cp:coreProperties>
</file>